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63BA33F-3001-4D8D-B3D8-4E13287FCD1A}" xr6:coauthVersionLast="47" xr6:coauthVersionMax="47" xr10:uidLastSave="{00000000-0000-0000-0000-000000000000}"/>
  <bookViews>
    <workbookView xWindow="-120" yWindow="-120" windowWidth="20730" windowHeight="11160" xr2:uid="{D06ECF90-B5AA-4072-A204-AA1638751BC8}"/>
  </bookViews>
  <sheets>
    <sheet name="比率入力" sheetId="2" r:id="rId1"/>
    <sheet name="JOC春季" sheetId="1" r:id="rId2"/>
  </sheets>
  <definedNames>
    <definedName name="_xlnm._FilterDatabase" localSheetId="1" hidden="1">JOC春季!$A$2:$G$118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2" l="1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4" i="2"/>
  <c r="N4" i="2"/>
  <c r="N5" i="2"/>
  <c r="H26" i="2"/>
  <c r="K26" i="2"/>
  <c r="L26" i="2"/>
  <c r="H27" i="2"/>
  <c r="K27" i="2"/>
  <c r="L27" i="2"/>
  <c r="H28" i="2"/>
  <c r="K28" i="2"/>
  <c r="L28" i="2"/>
  <c r="H29" i="2"/>
  <c r="K29" i="2"/>
  <c r="L29" i="2"/>
  <c r="H30" i="2"/>
  <c r="K30" i="2"/>
  <c r="L30" i="2"/>
  <c r="H5" i="2"/>
  <c r="K5" i="2" s="1"/>
  <c r="M5" i="2" s="1"/>
  <c r="H6" i="2"/>
  <c r="H7" i="2"/>
  <c r="H8" i="2"/>
  <c r="H9" i="2"/>
  <c r="H10" i="2"/>
  <c r="H11" i="2"/>
  <c r="H12" i="2"/>
  <c r="K12" i="2" s="1"/>
  <c r="H13" i="2"/>
  <c r="H14" i="2"/>
  <c r="H15" i="2"/>
  <c r="H16" i="2"/>
  <c r="H17" i="2"/>
  <c r="H18" i="2"/>
  <c r="H19" i="2"/>
  <c r="H20" i="2"/>
  <c r="K20" i="2" s="1"/>
  <c r="H21" i="2"/>
  <c r="H22" i="2"/>
  <c r="H23" i="2"/>
  <c r="H24" i="2"/>
  <c r="H25" i="2"/>
  <c r="K6" i="2"/>
  <c r="L6" i="2"/>
  <c r="K7" i="2"/>
  <c r="L7" i="2"/>
  <c r="K8" i="2"/>
  <c r="L8" i="2"/>
  <c r="K9" i="2"/>
  <c r="L9" i="2"/>
  <c r="K10" i="2"/>
  <c r="L10" i="2"/>
  <c r="K11" i="2"/>
  <c r="L11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1" i="2"/>
  <c r="L21" i="2"/>
  <c r="K22" i="2"/>
  <c r="L22" i="2"/>
  <c r="K23" i="2"/>
  <c r="L23" i="2"/>
  <c r="K24" i="2"/>
  <c r="L24" i="2"/>
  <c r="K25" i="2"/>
  <c r="L25" i="2"/>
  <c r="H4" i="2"/>
  <c r="K4" i="2" s="1"/>
  <c r="L118" i="1"/>
  <c r="K118" i="1"/>
  <c r="J118" i="1"/>
  <c r="I118" i="1"/>
  <c r="H118" i="1"/>
  <c r="L117" i="1"/>
  <c r="K117" i="1"/>
  <c r="J117" i="1"/>
  <c r="I117" i="1"/>
  <c r="H117" i="1"/>
  <c r="L116" i="1"/>
  <c r="K116" i="1"/>
  <c r="J116" i="1"/>
  <c r="I116" i="1"/>
  <c r="H116" i="1"/>
  <c r="L115" i="1"/>
  <c r="K115" i="1"/>
  <c r="J115" i="1"/>
  <c r="I115" i="1"/>
  <c r="H115" i="1"/>
  <c r="L114" i="1"/>
  <c r="K114" i="1"/>
  <c r="J114" i="1"/>
  <c r="I114" i="1"/>
  <c r="H114" i="1"/>
  <c r="L113" i="1"/>
  <c r="K113" i="1"/>
  <c r="J113" i="1"/>
  <c r="I113" i="1"/>
  <c r="H113" i="1"/>
  <c r="L112" i="1"/>
  <c r="K112" i="1"/>
  <c r="J112" i="1"/>
  <c r="I112" i="1"/>
  <c r="H112" i="1"/>
  <c r="L111" i="1"/>
  <c r="K111" i="1"/>
  <c r="J111" i="1"/>
  <c r="I111" i="1"/>
  <c r="H111" i="1"/>
  <c r="L110" i="1"/>
  <c r="K110" i="1"/>
  <c r="J110" i="1"/>
  <c r="I110" i="1"/>
  <c r="H110" i="1"/>
  <c r="L109" i="1"/>
  <c r="K109" i="1"/>
  <c r="J109" i="1"/>
  <c r="I109" i="1"/>
  <c r="H109" i="1"/>
  <c r="L108" i="1"/>
  <c r="K108" i="1"/>
  <c r="J108" i="1"/>
  <c r="I108" i="1"/>
  <c r="H108" i="1"/>
  <c r="L107" i="1"/>
  <c r="K107" i="1"/>
  <c r="J107" i="1"/>
  <c r="I107" i="1"/>
  <c r="H107" i="1"/>
  <c r="L106" i="1"/>
  <c r="K106" i="1"/>
  <c r="J106" i="1"/>
  <c r="I106" i="1"/>
  <c r="H106" i="1"/>
  <c r="L105" i="1"/>
  <c r="K105" i="1"/>
  <c r="J105" i="1"/>
  <c r="I105" i="1"/>
  <c r="H105" i="1"/>
  <c r="L104" i="1"/>
  <c r="K104" i="1"/>
  <c r="J104" i="1"/>
  <c r="I104" i="1"/>
  <c r="H104" i="1"/>
  <c r="L103" i="1"/>
  <c r="K103" i="1"/>
  <c r="J103" i="1"/>
  <c r="I103" i="1"/>
  <c r="H103" i="1"/>
  <c r="L102" i="1"/>
  <c r="K102" i="1"/>
  <c r="J102" i="1"/>
  <c r="I102" i="1"/>
  <c r="H102" i="1"/>
  <c r="L101" i="1"/>
  <c r="K101" i="1"/>
  <c r="J101" i="1"/>
  <c r="I101" i="1"/>
  <c r="H101" i="1"/>
  <c r="L100" i="1"/>
  <c r="K100" i="1"/>
  <c r="J100" i="1"/>
  <c r="I100" i="1"/>
  <c r="H100" i="1"/>
  <c r="L99" i="1"/>
  <c r="K99" i="1"/>
  <c r="J99" i="1"/>
  <c r="I99" i="1"/>
  <c r="H99" i="1"/>
  <c r="L98" i="1"/>
  <c r="K98" i="1"/>
  <c r="J98" i="1"/>
  <c r="I98" i="1"/>
  <c r="H98" i="1"/>
  <c r="L97" i="1"/>
  <c r="K97" i="1"/>
  <c r="J97" i="1"/>
  <c r="I97" i="1"/>
  <c r="H97" i="1"/>
  <c r="L96" i="1"/>
  <c r="K96" i="1"/>
  <c r="J96" i="1"/>
  <c r="I96" i="1"/>
  <c r="H96" i="1"/>
  <c r="L95" i="1"/>
  <c r="K95" i="1"/>
  <c r="J95" i="1"/>
  <c r="I95" i="1"/>
  <c r="H95" i="1"/>
  <c r="L94" i="1"/>
  <c r="K94" i="1"/>
  <c r="J94" i="1"/>
  <c r="I94" i="1"/>
  <c r="H94" i="1"/>
  <c r="L93" i="1"/>
  <c r="K93" i="1"/>
  <c r="J93" i="1"/>
  <c r="I93" i="1"/>
  <c r="H93" i="1"/>
  <c r="L92" i="1"/>
  <c r="K92" i="1"/>
  <c r="J92" i="1"/>
  <c r="I92" i="1"/>
  <c r="H92" i="1"/>
  <c r="L91" i="1"/>
  <c r="K91" i="1"/>
  <c r="J91" i="1"/>
  <c r="I91" i="1"/>
  <c r="H91" i="1"/>
  <c r="L90" i="1"/>
  <c r="K90" i="1"/>
  <c r="J90" i="1"/>
  <c r="I90" i="1"/>
  <c r="H90" i="1"/>
  <c r="L89" i="1"/>
  <c r="K89" i="1"/>
  <c r="J89" i="1"/>
  <c r="I89" i="1"/>
  <c r="H89" i="1"/>
  <c r="L88" i="1"/>
  <c r="K88" i="1"/>
  <c r="J88" i="1"/>
  <c r="I88" i="1"/>
  <c r="H88" i="1"/>
  <c r="L87" i="1"/>
  <c r="K87" i="1"/>
  <c r="J87" i="1"/>
  <c r="I87" i="1"/>
  <c r="H87" i="1"/>
  <c r="L86" i="1"/>
  <c r="K86" i="1"/>
  <c r="J86" i="1"/>
  <c r="I86" i="1"/>
  <c r="H86" i="1"/>
  <c r="L85" i="1"/>
  <c r="K85" i="1"/>
  <c r="J85" i="1"/>
  <c r="I85" i="1"/>
  <c r="H85" i="1"/>
  <c r="L84" i="1"/>
  <c r="K84" i="1"/>
  <c r="J84" i="1"/>
  <c r="I84" i="1"/>
  <c r="H84" i="1"/>
  <c r="L83" i="1"/>
  <c r="K83" i="1"/>
  <c r="J83" i="1"/>
  <c r="I83" i="1"/>
  <c r="H83" i="1"/>
  <c r="L82" i="1"/>
  <c r="K82" i="1"/>
  <c r="J82" i="1"/>
  <c r="I82" i="1"/>
  <c r="H82" i="1"/>
  <c r="L81" i="1"/>
  <c r="K81" i="1"/>
  <c r="J81" i="1"/>
  <c r="I81" i="1"/>
  <c r="H81" i="1"/>
  <c r="L80" i="1"/>
  <c r="K80" i="1"/>
  <c r="J80" i="1"/>
  <c r="I80" i="1"/>
  <c r="H80" i="1"/>
  <c r="L79" i="1"/>
  <c r="K79" i="1"/>
  <c r="J79" i="1"/>
  <c r="I79" i="1"/>
  <c r="H79" i="1"/>
  <c r="L78" i="1"/>
  <c r="K78" i="1"/>
  <c r="J78" i="1"/>
  <c r="I78" i="1"/>
  <c r="H78" i="1"/>
  <c r="L77" i="1"/>
  <c r="K77" i="1"/>
  <c r="J77" i="1"/>
  <c r="I77" i="1"/>
  <c r="H77" i="1"/>
  <c r="L76" i="1"/>
  <c r="K76" i="1"/>
  <c r="J76" i="1"/>
  <c r="I76" i="1"/>
  <c r="H76" i="1"/>
  <c r="L75" i="1"/>
  <c r="K75" i="1"/>
  <c r="J75" i="1"/>
  <c r="I75" i="1"/>
  <c r="H75" i="1"/>
  <c r="L74" i="1"/>
  <c r="K74" i="1"/>
  <c r="J74" i="1"/>
  <c r="I74" i="1"/>
  <c r="H74" i="1"/>
  <c r="L73" i="1"/>
  <c r="K73" i="1"/>
  <c r="J73" i="1"/>
  <c r="I73" i="1"/>
  <c r="H73" i="1"/>
  <c r="L72" i="1"/>
  <c r="K72" i="1"/>
  <c r="J72" i="1"/>
  <c r="I72" i="1"/>
  <c r="H72" i="1"/>
  <c r="L71" i="1"/>
  <c r="K71" i="1"/>
  <c r="J71" i="1"/>
  <c r="I71" i="1"/>
  <c r="H71" i="1"/>
  <c r="L70" i="1"/>
  <c r="K70" i="1"/>
  <c r="J70" i="1"/>
  <c r="I70" i="1"/>
  <c r="H70" i="1"/>
  <c r="L69" i="1"/>
  <c r="K69" i="1"/>
  <c r="J69" i="1"/>
  <c r="I69" i="1"/>
  <c r="H69" i="1"/>
  <c r="L68" i="1"/>
  <c r="K68" i="1"/>
  <c r="J68" i="1"/>
  <c r="I68" i="1"/>
  <c r="H68" i="1"/>
  <c r="L67" i="1"/>
  <c r="K67" i="1"/>
  <c r="J67" i="1"/>
  <c r="I67" i="1"/>
  <c r="H67" i="1"/>
  <c r="L66" i="1"/>
  <c r="K66" i="1"/>
  <c r="J66" i="1"/>
  <c r="I66" i="1"/>
  <c r="H66" i="1"/>
  <c r="L65" i="1"/>
  <c r="K65" i="1"/>
  <c r="J65" i="1"/>
  <c r="I65" i="1"/>
  <c r="H65" i="1"/>
  <c r="L64" i="1"/>
  <c r="K64" i="1"/>
  <c r="J64" i="1"/>
  <c r="I64" i="1"/>
  <c r="H64" i="1"/>
  <c r="L63" i="1"/>
  <c r="K63" i="1"/>
  <c r="J63" i="1"/>
  <c r="I63" i="1"/>
  <c r="H63" i="1"/>
  <c r="L62" i="1"/>
  <c r="K62" i="1"/>
  <c r="J62" i="1"/>
  <c r="I62" i="1"/>
  <c r="H62" i="1"/>
  <c r="L61" i="1"/>
  <c r="K61" i="1"/>
  <c r="J61" i="1"/>
  <c r="I61" i="1"/>
  <c r="H61" i="1"/>
  <c r="L60" i="1"/>
  <c r="K60" i="1"/>
  <c r="J60" i="1"/>
  <c r="I60" i="1"/>
  <c r="H60" i="1"/>
  <c r="L59" i="1"/>
  <c r="K59" i="1"/>
  <c r="J59" i="1"/>
  <c r="I59" i="1"/>
  <c r="H59" i="1"/>
  <c r="L58" i="1"/>
  <c r="K58" i="1"/>
  <c r="J58" i="1"/>
  <c r="I58" i="1"/>
  <c r="H58" i="1"/>
  <c r="L57" i="1"/>
  <c r="K57" i="1"/>
  <c r="J57" i="1"/>
  <c r="I57" i="1"/>
  <c r="H57" i="1"/>
  <c r="L56" i="1"/>
  <c r="K56" i="1"/>
  <c r="J56" i="1"/>
  <c r="I56" i="1"/>
  <c r="H56" i="1"/>
  <c r="L55" i="1"/>
  <c r="K55" i="1"/>
  <c r="J55" i="1"/>
  <c r="I55" i="1"/>
  <c r="H55" i="1"/>
  <c r="L54" i="1"/>
  <c r="K54" i="1"/>
  <c r="J54" i="1"/>
  <c r="I54" i="1"/>
  <c r="H54" i="1"/>
  <c r="L53" i="1"/>
  <c r="K53" i="1"/>
  <c r="J53" i="1"/>
  <c r="I53" i="1"/>
  <c r="H53" i="1"/>
  <c r="L52" i="1"/>
  <c r="K52" i="1"/>
  <c r="J52" i="1"/>
  <c r="I52" i="1"/>
  <c r="H52" i="1"/>
  <c r="L51" i="1"/>
  <c r="K51" i="1"/>
  <c r="J51" i="1"/>
  <c r="I51" i="1"/>
  <c r="H51" i="1"/>
  <c r="L50" i="1"/>
  <c r="K50" i="1"/>
  <c r="J50" i="1"/>
  <c r="I50" i="1"/>
  <c r="H50" i="1"/>
  <c r="L49" i="1"/>
  <c r="K49" i="1"/>
  <c r="J49" i="1"/>
  <c r="I49" i="1"/>
  <c r="H49" i="1"/>
  <c r="L48" i="1"/>
  <c r="K48" i="1"/>
  <c r="J48" i="1"/>
  <c r="I48" i="1"/>
  <c r="H48" i="1"/>
  <c r="L47" i="1"/>
  <c r="K47" i="1"/>
  <c r="J47" i="1"/>
  <c r="I47" i="1"/>
  <c r="H47" i="1"/>
  <c r="L46" i="1"/>
  <c r="K46" i="1"/>
  <c r="J46" i="1"/>
  <c r="I46" i="1"/>
  <c r="H46" i="1"/>
  <c r="L45" i="1"/>
  <c r="K45" i="1"/>
  <c r="J45" i="1"/>
  <c r="I45" i="1"/>
  <c r="H45" i="1"/>
  <c r="L44" i="1"/>
  <c r="K44" i="1"/>
  <c r="J44" i="1"/>
  <c r="I44" i="1"/>
  <c r="H44" i="1"/>
  <c r="L43" i="1"/>
  <c r="K43" i="1"/>
  <c r="J43" i="1"/>
  <c r="I43" i="1"/>
  <c r="H43" i="1"/>
  <c r="L42" i="1"/>
  <c r="K42" i="1"/>
  <c r="J42" i="1"/>
  <c r="I42" i="1"/>
  <c r="H42" i="1"/>
  <c r="L41" i="1"/>
  <c r="K41" i="1"/>
  <c r="J41" i="1"/>
  <c r="I41" i="1"/>
  <c r="H41" i="1"/>
  <c r="L40" i="1"/>
  <c r="K40" i="1"/>
  <c r="J40" i="1"/>
  <c r="I40" i="1"/>
  <c r="H40" i="1"/>
  <c r="L39" i="1"/>
  <c r="K39" i="1"/>
  <c r="J39" i="1"/>
  <c r="I39" i="1"/>
  <c r="H39" i="1"/>
  <c r="L38" i="1"/>
  <c r="K38" i="1"/>
  <c r="J38" i="1"/>
  <c r="I38" i="1"/>
  <c r="H38" i="1"/>
  <c r="L37" i="1"/>
  <c r="K37" i="1"/>
  <c r="J37" i="1"/>
  <c r="I37" i="1"/>
  <c r="H37" i="1"/>
  <c r="L36" i="1"/>
  <c r="K36" i="1"/>
  <c r="J36" i="1"/>
  <c r="I36" i="1"/>
  <c r="H36" i="1"/>
  <c r="L35" i="1"/>
  <c r="K35" i="1"/>
  <c r="J35" i="1"/>
  <c r="I35" i="1"/>
  <c r="H35" i="1"/>
  <c r="L34" i="1"/>
  <c r="K34" i="1"/>
  <c r="J34" i="1"/>
  <c r="I34" i="1"/>
  <c r="H34" i="1"/>
  <c r="L33" i="1"/>
  <c r="K33" i="1"/>
  <c r="J33" i="1"/>
  <c r="I33" i="1"/>
  <c r="H33" i="1"/>
  <c r="L32" i="1"/>
  <c r="K32" i="1"/>
  <c r="J32" i="1"/>
  <c r="I32" i="1"/>
  <c r="H32" i="1"/>
  <c r="L31" i="1"/>
  <c r="K31" i="1"/>
  <c r="J31" i="1"/>
  <c r="I31" i="1"/>
  <c r="H31" i="1"/>
  <c r="L30" i="1"/>
  <c r="K30" i="1"/>
  <c r="J30" i="1"/>
  <c r="I30" i="1"/>
  <c r="H30" i="1"/>
  <c r="L29" i="1"/>
  <c r="K29" i="1"/>
  <c r="J29" i="1"/>
  <c r="I29" i="1"/>
  <c r="H29" i="1"/>
  <c r="L28" i="1"/>
  <c r="K28" i="1"/>
  <c r="J28" i="1"/>
  <c r="I28" i="1"/>
  <c r="H28" i="1"/>
  <c r="L27" i="1"/>
  <c r="K27" i="1"/>
  <c r="J27" i="1"/>
  <c r="I27" i="1"/>
  <c r="H27" i="1"/>
  <c r="L26" i="1"/>
  <c r="K26" i="1"/>
  <c r="J26" i="1"/>
  <c r="I26" i="1"/>
  <c r="H26" i="1"/>
  <c r="L25" i="1"/>
  <c r="K25" i="1"/>
  <c r="J25" i="1"/>
  <c r="I25" i="1"/>
  <c r="H25" i="1"/>
  <c r="L24" i="1"/>
  <c r="K24" i="1"/>
  <c r="J24" i="1"/>
  <c r="I24" i="1"/>
  <c r="H24" i="1"/>
  <c r="L23" i="1"/>
  <c r="K23" i="1"/>
  <c r="J23" i="1"/>
  <c r="I23" i="1"/>
  <c r="H23" i="1"/>
  <c r="L22" i="1"/>
  <c r="K22" i="1"/>
  <c r="J22" i="1"/>
  <c r="I22" i="1"/>
  <c r="H22" i="1"/>
  <c r="L21" i="1"/>
  <c r="K21" i="1"/>
  <c r="J21" i="1"/>
  <c r="I21" i="1"/>
  <c r="H21" i="1"/>
  <c r="L20" i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L8" i="1"/>
  <c r="K8" i="1"/>
  <c r="J8" i="1"/>
  <c r="I8" i="1"/>
  <c r="H8" i="1"/>
  <c r="L7" i="1"/>
  <c r="K7" i="1"/>
  <c r="J7" i="1"/>
  <c r="I7" i="1"/>
  <c r="H7" i="1"/>
  <c r="L6" i="1"/>
  <c r="K6" i="1"/>
  <c r="J6" i="1"/>
  <c r="I6" i="1"/>
  <c r="H6" i="1"/>
  <c r="L5" i="1"/>
  <c r="K5" i="1"/>
  <c r="J5" i="1"/>
  <c r="I5" i="1"/>
  <c r="H5" i="1"/>
  <c r="L4" i="1"/>
  <c r="K4" i="1"/>
  <c r="J4" i="1"/>
  <c r="I4" i="1"/>
  <c r="H4" i="1"/>
  <c r="L5" i="2" l="1"/>
  <c r="L20" i="2"/>
  <c r="L12" i="2"/>
  <c r="L4" i="2"/>
</calcChain>
</file>

<file path=xl/sharedStrings.xml><?xml version="1.0" encoding="utf-8"?>
<sst xmlns="http://schemas.openxmlformats.org/spreadsheetml/2006/main" count="711" uniqueCount="366">
  <si>
    <t>男子</t>
  </si>
  <si>
    <t>女子</t>
  </si>
  <si>
    <t>短水路</t>
  </si>
  <si>
    <t>長水路</t>
  </si>
  <si>
    <t>自由形50m</t>
  </si>
  <si>
    <t>9歳以下</t>
  </si>
  <si>
    <t>29.79</t>
  </si>
  <si>
    <t>30.41</t>
  </si>
  <si>
    <t>29.90</t>
  </si>
  <si>
    <t>30.58</t>
  </si>
  <si>
    <t>50m</t>
  </si>
  <si>
    <t>自由形</t>
  </si>
  <si>
    <t>10歳</t>
  </si>
  <si>
    <t>11歳</t>
  </si>
  <si>
    <t>27.77</t>
  </si>
  <si>
    <t>28.41</t>
  </si>
  <si>
    <t>28.84</t>
  </si>
  <si>
    <t>12歳</t>
  </si>
  <si>
    <t>26.48</t>
  </si>
  <si>
    <t>27.11</t>
  </si>
  <si>
    <t>27.72</t>
  </si>
  <si>
    <t>28.25</t>
  </si>
  <si>
    <t>13歳</t>
  </si>
  <si>
    <t>24.50</t>
  </si>
  <si>
    <t>25.26</t>
  </si>
  <si>
    <t>26.91</t>
  </si>
  <si>
    <t>27.40</t>
  </si>
  <si>
    <t>14歳</t>
  </si>
  <si>
    <t>16歳以下</t>
  </si>
  <si>
    <t>23.52</t>
  </si>
  <si>
    <t>24.37</t>
  </si>
  <si>
    <t>26.44</t>
  </si>
  <si>
    <t>26.89</t>
  </si>
  <si>
    <t>17～18歳</t>
  </si>
  <si>
    <t>23.01</t>
  </si>
  <si>
    <t>23.95</t>
  </si>
  <si>
    <t>26.29</t>
  </si>
  <si>
    <t>26.88</t>
  </si>
  <si>
    <t>自由形・100m</t>
  </si>
  <si>
    <t>1:00.87</t>
  </si>
  <si>
    <t>1:02.07</t>
  </si>
  <si>
    <t>1:02.19</t>
  </si>
  <si>
    <t>1:02.82</t>
  </si>
  <si>
    <t>100m</t>
  </si>
  <si>
    <t>57.95</t>
  </si>
  <si>
    <t>59.02</t>
  </si>
  <si>
    <t>1:00.51</t>
  </si>
  <si>
    <t>1:01.16</t>
  </si>
  <si>
    <t>53.40</t>
  </si>
  <si>
    <t>54.68</t>
  </si>
  <si>
    <t>58.29</t>
  </si>
  <si>
    <t>59.09</t>
  </si>
  <si>
    <t>51.33</t>
  </si>
  <si>
    <t>52.68</t>
  </si>
  <si>
    <t>57.27</t>
  </si>
  <si>
    <t>50.32</t>
  </si>
  <si>
    <t>51.98</t>
  </si>
  <si>
    <t>57.20</t>
  </si>
  <si>
    <t>57.93</t>
  </si>
  <si>
    <t>自由形・200m</t>
  </si>
  <si>
    <t>2:11.53</t>
  </si>
  <si>
    <t>2:14.05</t>
  </si>
  <si>
    <t>2:13.93</t>
  </si>
  <si>
    <t>2:15.46</t>
  </si>
  <si>
    <t>200m</t>
  </si>
  <si>
    <t>2:05.83</t>
  </si>
  <si>
    <t>2:08.00</t>
  </si>
  <si>
    <t>2:10.88</t>
  </si>
  <si>
    <t>2:11.47</t>
  </si>
  <si>
    <t>1:55.36</t>
  </si>
  <si>
    <t>1:58.50</t>
  </si>
  <si>
    <t>2:05.40</t>
  </si>
  <si>
    <t>2:07.42</t>
  </si>
  <si>
    <t>1:51.98</t>
  </si>
  <si>
    <t>1:54.61</t>
  </si>
  <si>
    <t>2:03.01</t>
  </si>
  <si>
    <t>2:05.28</t>
  </si>
  <si>
    <t>1:49.88</t>
  </si>
  <si>
    <t>1:53.08</t>
  </si>
  <si>
    <t>2:02.63</t>
  </si>
  <si>
    <t>2:04.57</t>
  </si>
  <si>
    <t>自由形・400m</t>
  </si>
  <si>
    <t>4:04.48</t>
  </si>
  <si>
    <t>4:09.49</t>
  </si>
  <si>
    <t>4:23.04</t>
  </si>
  <si>
    <t>4:26.41</t>
  </si>
  <si>
    <t>400m</t>
  </si>
  <si>
    <t>3:56.21</t>
  </si>
  <si>
    <t>4:01.59</t>
  </si>
  <si>
    <t>4:17.98</t>
  </si>
  <si>
    <t>4:21.42</t>
  </si>
  <si>
    <t>3:52.86</t>
  </si>
  <si>
    <t>3:59.63</t>
  </si>
  <si>
    <t>4:17.46</t>
  </si>
  <si>
    <t>4:20.55</t>
  </si>
  <si>
    <t>自由形・800m</t>
  </si>
  <si>
    <t>8:52.85</t>
  </si>
  <si>
    <t>8:59.68</t>
  </si>
  <si>
    <t>800m</t>
    <phoneticPr fontId="2"/>
  </si>
  <si>
    <t>8:50.38</t>
  </si>
  <si>
    <t>8:57.12</t>
  </si>
  <si>
    <t>8:48.04</t>
  </si>
  <si>
    <t>8:56.41</t>
  </si>
  <si>
    <t>自由形・1500m</t>
  </si>
  <si>
    <t>15:59.38</t>
  </si>
  <si>
    <t>16:23.91</t>
  </si>
  <si>
    <t>1500m</t>
  </si>
  <si>
    <t>15:43.74</t>
  </si>
  <si>
    <t>16:02.27</t>
  </si>
  <si>
    <t>15:25.72</t>
  </si>
  <si>
    <t>15:50.55</t>
  </si>
  <si>
    <t>背泳ぎ・50m</t>
  </si>
  <si>
    <t>33.85</t>
  </si>
  <si>
    <t>35.00</t>
  </si>
  <si>
    <t>33.77</t>
  </si>
  <si>
    <t>34.82</t>
  </si>
  <si>
    <t>背泳ぎ</t>
  </si>
  <si>
    <t>31.60</t>
  </si>
  <si>
    <t>32.77</t>
  </si>
  <si>
    <t>31.66</t>
  </si>
  <si>
    <t>32.78</t>
  </si>
  <si>
    <t>29.97</t>
  </si>
  <si>
    <t>31.27</t>
  </si>
  <si>
    <t>31.01</t>
  </si>
  <si>
    <t>31.92</t>
  </si>
  <si>
    <t>25.56</t>
  </si>
  <si>
    <t>27.21</t>
  </si>
  <si>
    <t>28.76</t>
  </si>
  <si>
    <t>30.25</t>
  </si>
  <si>
    <t>背泳ぎ・100m</t>
  </si>
  <si>
    <t>1:08.48</t>
  </si>
  <si>
    <t>1:10.53</t>
  </si>
  <si>
    <t>1:08.89</t>
  </si>
  <si>
    <t>1:10.72</t>
  </si>
  <si>
    <t>1:04.75</t>
  </si>
  <si>
    <t>1:07.26</t>
  </si>
  <si>
    <t>1:06.76</t>
  </si>
  <si>
    <t>1:08.56</t>
  </si>
  <si>
    <t>58.93</t>
  </si>
  <si>
    <t>1:01.34</t>
  </si>
  <si>
    <t>1:03.90</t>
  </si>
  <si>
    <t>1:05.43</t>
  </si>
  <si>
    <t>56.34</t>
  </si>
  <si>
    <t>58.83</t>
  </si>
  <si>
    <t>1:02.58</t>
  </si>
  <si>
    <t>1:04.17</t>
  </si>
  <si>
    <t>55.30</t>
  </si>
  <si>
    <t>58.10</t>
  </si>
  <si>
    <t>1:02.37</t>
  </si>
  <si>
    <t>1:04.15</t>
  </si>
  <si>
    <t>背泳ぎ・200m</t>
  </si>
  <si>
    <t>2:08.18</t>
  </si>
  <si>
    <t>2:12.25</t>
  </si>
  <si>
    <t>2:16.99</t>
  </si>
  <si>
    <t>2:20.59</t>
  </si>
  <si>
    <t>2:02.74</t>
  </si>
  <si>
    <t>2:07.41</t>
  </si>
  <si>
    <t>2:14.04</t>
  </si>
  <si>
    <t>2:17.46</t>
  </si>
  <si>
    <t>2:01.03</t>
  </si>
  <si>
    <t>2:05.80</t>
  </si>
  <si>
    <t>2:14.03</t>
  </si>
  <si>
    <t>2:17.36</t>
  </si>
  <si>
    <t>平泳ぎ・50m</t>
  </si>
  <si>
    <t>37.46</t>
  </si>
  <si>
    <t>38.52</t>
  </si>
  <si>
    <t>37.91</t>
  </si>
  <si>
    <t>38.81</t>
  </si>
  <si>
    <t>平泳ぎ</t>
  </si>
  <si>
    <t>34.48</t>
  </si>
  <si>
    <t>35.30</t>
  </si>
  <si>
    <t>35.40</t>
  </si>
  <si>
    <t>36.40</t>
  </si>
  <si>
    <t>32.91</t>
  </si>
  <si>
    <t>33.49</t>
  </si>
  <si>
    <t>34.69</t>
  </si>
  <si>
    <t>35.50</t>
  </si>
  <si>
    <t>28.55</t>
  </si>
  <si>
    <t>29.81</t>
  </si>
  <si>
    <t>32.41</t>
  </si>
  <si>
    <t>33.58</t>
  </si>
  <si>
    <t>平泳ぎ・100m</t>
  </si>
  <si>
    <t>1:14.80</t>
  </si>
  <si>
    <t>1:17.37</t>
  </si>
  <si>
    <t>1:16.63</t>
  </si>
  <si>
    <t>1:18.33</t>
  </si>
  <si>
    <t>1:11.15</t>
  </si>
  <si>
    <t>1:12.68</t>
  </si>
  <si>
    <t>1:14.61</t>
  </si>
  <si>
    <t>1:16.12</t>
  </si>
  <si>
    <t>1:05.08</t>
  </si>
  <si>
    <t>1:07.01</t>
  </si>
  <si>
    <t>1:12.09</t>
  </si>
  <si>
    <t>1:13.76</t>
  </si>
  <si>
    <t>1:02.69</t>
  </si>
  <si>
    <t>1:04.72</t>
  </si>
  <si>
    <t>1:10.89</t>
  </si>
  <si>
    <t>1:12.16</t>
  </si>
  <si>
    <t>1:01.28</t>
  </si>
  <si>
    <t>1:03.93</t>
  </si>
  <si>
    <t>1:10.44</t>
  </si>
  <si>
    <t>1:12.15</t>
  </si>
  <si>
    <t>平泳ぎ・200m</t>
  </si>
  <si>
    <t>2:20.10</t>
  </si>
  <si>
    <t>2:23.69</t>
  </si>
  <si>
    <t>2:33.42</t>
  </si>
  <si>
    <t>2:37.21</t>
  </si>
  <si>
    <t>200m</t>
    <phoneticPr fontId="2"/>
  </si>
  <si>
    <t>2:14.73</t>
  </si>
  <si>
    <t>2:19.19</t>
  </si>
  <si>
    <t>2:30.89</t>
  </si>
  <si>
    <t>2:34.20</t>
  </si>
  <si>
    <t>2:12.65</t>
  </si>
  <si>
    <t>2:17.24</t>
  </si>
  <si>
    <t>2:30.48</t>
  </si>
  <si>
    <t>2:33.41</t>
  </si>
  <si>
    <t>バタフライ・50m</t>
  </si>
  <si>
    <t>31.99</t>
  </si>
  <si>
    <t>32.45</t>
  </si>
  <si>
    <t>32.03</t>
  </si>
  <si>
    <t>バタフライ</t>
    <phoneticPr fontId="2"/>
  </si>
  <si>
    <t>29.65</t>
  </si>
  <si>
    <t>30.38</t>
  </si>
  <si>
    <t>30.32</t>
  </si>
  <si>
    <t>30.63</t>
  </si>
  <si>
    <t>28.30</t>
  </si>
  <si>
    <t>29.06</t>
  </si>
  <si>
    <t>29.60</t>
  </si>
  <si>
    <t>30.02</t>
  </si>
  <si>
    <t>24.58</t>
  </si>
  <si>
    <t>25.68</t>
  </si>
  <si>
    <t>27.67</t>
  </si>
  <si>
    <t>28.52</t>
  </si>
  <si>
    <t>バタフライ・100m</t>
  </si>
  <si>
    <t>1:06.32</t>
  </si>
  <si>
    <t>1:07.94</t>
  </si>
  <si>
    <t>1:07.41</t>
  </si>
  <si>
    <t>1:08.41</t>
  </si>
  <si>
    <t>100m</t>
    <phoneticPr fontId="2"/>
  </si>
  <si>
    <t>バタフライ</t>
  </si>
  <si>
    <t>1:04.30</t>
  </si>
  <si>
    <t>1:05.53</t>
  </si>
  <si>
    <t>1:06.27</t>
  </si>
  <si>
    <t>57.60</t>
  </si>
  <si>
    <t>58.50</t>
  </si>
  <si>
    <t>1:02.74</t>
  </si>
  <si>
    <t>1:03.58</t>
  </si>
  <si>
    <t>55.28</t>
  </si>
  <si>
    <t>56.19</t>
  </si>
  <si>
    <t>1:01.71</t>
  </si>
  <si>
    <t>54.03</t>
  </si>
  <si>
    <t>55.56</t>
  </si>
  <si>
    <t>1:01.24</t>
  </si>
  <si>
    <t>1:01.98</t>
  </si>
  <si>
    <t>バタフライ・200m</t>
  </si>
  <si>
    <t>2:06.73</t>
  </si>
  <si>
    <t>2:09.36</t>
  </si>
  <si>
    <t>2:17.07</t>
  </si>
  <si>
    <t>2:19.71</t>
  </si>
  <si>
    <t>2:01.65</t>
  </si>
  <si>
    <t>2:04.24</t>
  </si>
  <si>
    <t>2:14.58</t>
  </si>
  <si>
    <t>2:16.24</t>
  </si>
  <si>
    <t>1:59.20</t>
  </si>
  <si>
    <t>2:02.23</t>
  </si>
  <si>
    <t>2:14.17</t>
  </si>
  <si>
    <t>2:15.43</t>
  </si>
  <si>
    <t>個人メドレー・200m</t>
  </si>
  <si>
    <t>2:36.95</t>
  </si>
  <si>
    <t>2:40.75</t>
  </si>
  <si>
    <t>2:38.12</t>
  </si>
  <si>
    <t>2:40.81</t>
  </si>
  <si>
    <t>個人メドレー</t>
    <rPh sb="0" eb="2">
      <t>コジン</t>
    </rPh>
    <phoneticPr fontId="2"/>
  </si>
  <si>
    <t>2:26.70</t>
  </si>
  <si>
    <t>2:31.06</t>
  </si>
  <si>
    <t>2:28.81</t>
  </si>
  <si>
    <t>2:31.57</t>
  </si>
  <si>
    <t>2:20.03</t>
  </si>
  <si>
    <t>2:23.67</t>
  </si>
  <si>
    <t>2:25.15</t>
  </si>
  <si>
    <t>2:27.77</t>
  </si>
  <si>
    <t>2:08.78</t>
  </si>
  <si>
    <t>2:12.05</t>
  </si>
  <si>
    <t>2:19.89</t>
  </si>
  <si>
    <t>2:22.87</t>
  </si>
  <si>
    <t>2:03.87</t>
  </si>
  <si>
    <t>2:07.57</t>
  </si>
  <si>
    <t>2:17.74</t>
  </si>
  <si>
    <t>2:19.70</t>
  </si>
  <si>
    <t>2:02.39</t>
  </si>
  <si>
    <t>2:06.01</t>
  </si>
  <si>
    <t>2:16.91</t>
  </si>
  <si>
    <t>2:19.44</t>
  </si>
  <si>
    <t>個人メドレー・400m</t>
  </si>
  <si>
    <t>4:33.31</t>
  </si>
  <si>
    <t>4:40.87</t>
  </si>
  <si>
    <t>4:53.95</t>
  </si>
  <si>
    <t>5:00.36</t>
  </si>
  <si>
    <t>400m</t>
    <phoneticPr fontId="2"/>
  </si>
  <si>
    <t>4:22.47</t>
  </si>
  <si>
    <t>4:31.13</t>
  </si>
  <si>
    <t>4:49.17</t>
  </si>
  <si>
    <t>4:53.24</t>
  </si>
  <si>
    <t>4:18.98</t>
  </si>
  <si>
    <t>4:27.68</t>
  </si>
  <si>
    <t>4:47.63</t>
  </si>
  <si>
    <t>4:52.00</t>
  </si>
  <si>
    <t>FR・4 X50m</t>
  </si>
  <si>
    <t>10歳以下リレー</t>
  </si>
  <si>
    <t>2:03.69</t>
  </si>
  <si>
    <t>2:06.55</t>
  </si>
  <si>
    <t>2:04.40</t>
  </si>
  <si>
    <t>2:07.18</t>
  </si>
  <si>
    <t>フリーリレー</t>
  </si>
  <si>
    <t>11･12歳リレー</t>
  </si>
  <si>
    <t>1:49.71</t>
  </si>
  <si>
    <t>1:52.49</t>
  </si>
  <si>
    <t>1:53.25</t>
  </si>
  <si>
    <t>1:55.75</t>
  </si>
  <si>
    <t>FR・4 X100m</t>
  </si>
  <si>
    <t>13･14歳リレー</t>
  </si>
  <si>
    <t>3:40.85</t>
  </si>
  <si>
    <t>3:47.94</t>
  </si>
  <si>
    <t>3:59.34</t>
  </si>
  <si>
    <t>4:05.79</t>
  </si>
  <si>
    <t>ＣＳリレー</t>
  </si>
  <si>
    <t>3:25.70</t>
  </si>
  <si>
    <t>3:32.77</t>
  </si>
  <si>
    <t>3:51.79</t>
  </si>
  <si>
    <t>3:57.38</t>
  </si>
  <si>
    <t>MR・4 X50m</t>
  </si>
  <si>
    <t>2:18.24</t>
  </si>
  <si>
    <t>2:21.54</t>
  </si>
  <si>
    <t>2:17.59</t>
  </si>
  <si>
    <t>2:20.47</t>
  </si>
  <si>
    <t>メドレーリレー</t>
    <phoneticPr fontId="2"/>
  </si>
  <si>
    <t>2:01.24</t>
  </si>
  <si>
    <t>2:04.51</t>
  </si>
  <si>
    <t>2:05.25</t>
  </si>
  <si>
    <t>2:07.84</t>
  </si>
  <si>
    <t>MR・4 X100m</t>
  </si>
  <si>
    <t>4:01.40</t>
  </si>
  <si>
    <t>4:09.94</t>
  </si>
  <si>
    <t>4:21.88</t>
  </si>
  <si>
    <t>4:30.78</t>
  </si>
  <si>
    <t>3:43.39</t>
  </si>
  <si>
    <t>3:53.35</t>
  </si>
  <si>
    <t>4:11.70</t>
  </si>
  <si>
    <t>4:19.81</t>
  </si>
  <si>
    <t>距離</t>
    <rPh sb="0" eb="2">
      <t>キョリ</t>
    </rPh>
    <phoneticPr fontId="2"/>
  </si>
  <si>
    <t>種目</t>
    <rPh sb="0" eb="2">
      <t>シュモク</t>
    </rPh>
    <phoneticPr fontId="2"/>
  </si>
  <si>
    <t>年齢区分</t>
    <rPh sb="0" eb="4">
      <t>ネンレイクブン</t>
    </rPh>
    <phoneticPr fontId="2"/>
  </si>
  <si>
    <t>短水路</t>
    <rPh sb="0" eb="3">
      <t>タンスイロ</t>
    </rPh>
    <phoneticPr fontId="2"/>
  </si>
  <si>
    <t>長水路</t>
    <rPh sb="0" eb="3">
      <t>チョウスイロ</t>
    </rPh>
    <phoneticPr fontId="2"/>
  </si>
  <si>
    <t>記録</t>
    <rPh sb="0" eb="2">
      <t>キロク</t>
    </rPh>
    <phoneticPr fontId="2"/>
  </si>
  <si>
    <t>性別</t>
    <rPh sb="0" eb="2">
      <t>セイベツ</t>
    </rPh>
    <phoneticPr fontId="2"/>
  </si>
  <si>
    <t>JO標準記録</t>
    <rPh sb="2" eb="6">
      <t>ヒョウジュンキロク</t>
    </rPh>
    <phoneticPr fontId="2"/>
  </si>
  <si>
    <t>記録入力方法：</t>
    <rPh sb="0" eb="6">
      <t>キロクニュウリョクホウホウ</t>
    </rPh>
    <phoneticPr fontId="2"/>
  </si>
  <si>
    <t>JO標準記録が1分以内の場合は、「00.00」、それ以外は「0：00.00」</t>
    <rPh sb="2" eb="6">
      <t>ヒョウジュンキロク</t>
    </rPh>
    <rPh sb="8" eb="9">
      <t>フン</t>
    </rPh>
    <rPh sb="9" eb="11">
      <t>イナイ</t>
    </rPh>
    <rPh sb="12" eb="14">
      <t>バアイ</t>
    </rPh>
    <rPh sb="26" eb="28">
      <t>イガイ</t>
    </rPh>
    <phoneticPr fontId="2"/>
  </si>
  <si>
    <t>氏名</t>
    <rPh sb="0" eb="2">
      <t>しめい</t>
    </rPh>
    <phoneticPr fontId="2" type="Hiragana" alignment="distributed"/>
  </si>
  <si>
    <t>入力例</t>
    <rPh sb="0" eb="3">
      <t>にゅうりょくれい</t>
    </rPh>
    <phoneticPr fontId="2" type="Hiragana" alignment="distributed"/>
  </si>
  <si>
    <t>学年</t>
    <rPh sb="0" eb="2">
      <t>がくねん</t>
    </rPh>
    <phoneticPr fontId="2" type="Hiragana" alignment="distributed"/>
  </si>
  <si>
    <t>小6</t>
  </si>
  <si>
    <t>所属名称</t>
    <rPh sb="0" eb="4">
      <t>しょぞくめいしょう</t>
    </rPh>
    <phoneticPr fontId="2" type="Hiragana" alignment="distributed"/>
  </si>
  <si>
    <t>兵庫県</t>
    <rPh sb="0" eb="3">
      <t>ひょうごけん</t>
    </rPh>
    <phoneticPr fontId="2" type="Hiragana" alignment="distributed"/>
  </si>
  <si>
    <t>JO標準到達率</t>
    <rPh sb="2" eb="4">
      <t>ヒョウジュン</t>
    </rPh>
    <rPh sb="4" eb="7">
      <t>トウタツリツ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</si>
</sst>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quotePrefix="1" applyNumberForma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737F-8988-40F2-8E22-39983DE463D3}">
  <dimension ref="A1:N30"/>
  <sheetViews>
    <sheetView tabSelected="1" workbookViewId="0">
      <selection activeCell="J8" sqref="J8"/>
    </sheetView>
  </sheetViews>
  <sheetFormatPr defaultRowHeight="20.100000000000001" customHeight="1" x14ac:dyDescent="0.15"/>
  <cols>
    <col min="1" max="2" width="18" customWidth="1"/>
    <col min="3" max="4" width="5.25" bestFit="1" customWidth="1"/>
    <col min="5" max="5" width="5.875" bestFit="1" customWidth="1"/>
    <col min="6" max="6" width="11.5" bestFit="1" customWidth="1"/>
    <col min="7" max="7" width="9.25" bestFit="1" customWidth="1"/>
    <col min="8" max="8" width="21.875" bestFit="1" customWidth="1"/>
    <col min="13" max="14" width="12.625" customWidth="1"/>
  </cols>
  <sheetData>
    <row r="1" spans="1:14" ht="20.100000000000001" customHeight="1" x14ac:dyDescent="0.15">
      <c r="H1" s="12" t="s">
        <v>357</v>
      </c>
      <c r="I1" s="7" t="s">
        <v>358</v>
      </c>
    </row>
    <row r="2" spans="1:14" ht="20.100000000000001" customHeight="1" x14ac:dyDescent="0.15">
      <c r="A2" s="20" t="s" ph="1">
        <v>359</v>
      </c>
      <c r="B2" s="20" t="s">
        <v>363</v>
      </c>
      <c r="C2" s="20" t="s">
        <v>361</v>
      </c>
      <c r="D2" s="20" t="s">
        <v>355</v>
      </c>
      <c r="E2" s="20" t="s">
        <v>349</v>
      </c>
      <c r="F2" s="20" t="s">
        <v>350</v>
      </c>
      <c r="G2" s="20" t="s">
        <v>351</v>
      </c>
      <c r="H2" s="20"/>
      <c r="I2" s="18" t="s">
        <v>354</v>
      </c>
      <c r="J2" s="19"/>
      <c r="K2" s="18" t="s">
        <v>356</v>
      </c>
      <c r="L2" s="19"/>
      <c r="M2" s="18" t="s">
        <v>365</v>
      </c>
      <c r="N2" s="19"/>
    </row>
    <row r="3" spans="1:14" ht="20.100000000000001" customHeight="1" x14ac:dyDescent="0.15">
      <c r="A3" s="21" ph="1"/>
      <c r="B3" s="21"/>
      <c r="C3" s="21"/>
      <c r="D3" s="21"/>
      <c r="E3" s="21"/>
      <c r="F3" s="21"/>
      <c r="G3" s="21"/>
      <c r="H3" s="21"/>
      <c r="I3" s="4" t="s">
        <v>352</v>
      </c>
      <c r="J3" s="4" t="s">
        <v>353</v>
      </c>
      <c r="K3" s="4" t="s">
        <v>352</v>
      </c>
      <c r="L3" s="4" t="s">
        <v>353</v>
      </c>
      <c r="M3" s="4" t="s">
        <v>352</v>
      </c>
      <c r="N3" s="4" t="s">
        <v>353</v>
      </c>
    </row>
    <row r="4" spans="1:14" ht="20.100000000000001" customHeight="1" x14ac:dyDescent="0.15">
      <c r="A4" s="14" t="s" ph="1">
        <v>360</v>
      </c>
      <c r="B4" s="14" t="s">
        <v>364</v>
      </c>
      <c r="C4" s="14" t="s">
        <v>362</v>
      </c>
      <c r="D4" s="14" t="s">
        <v>0</v>
      </c>
      <c r="E4" s="14" t="s">
        <v>43</v>
      </c>
      <c r="F4" s="14" t="s">
        <v>11</v>
      </c>
      <c r="G4" s="14" t="s">
        <v>17</v>
      </c>
      <c r="H4" s="8" t="str">
        <f>E4&amp;"@"&amp;F4&amp;"@"&amp;G4</f>
        <v>100m@自由形@12歳</v>
      </c>
      <c r="I4" s="9">
        <v>59.52</v>
      </c>
      <c r="J4" s="9"/>
      <c r="K4" s="10" t="str">
        <f>IF(E4="","",VLOOKUP(H4,JOC春季!$H$4:$L$118,IF(D4="男子",2,4),FALSE))</f>
        <v>57.95</v>
      </c>
      <c r="L4" s="10" t="str">
        <f>IF(E4="","",VLOOKUP(H4,JOC春季!$H$4:$L$118,IF(D4="男子",3,5),FALSE))</f>
        <v>59.02</v>
      </c>
      <c r="M4" s="11">
        <f>IF(I4="","",K4/I4)</f>
        <v>0.973622311827957</v>
      </c>
      <c r="N4" s="11" t="str">
        <f>IF(J4="","",L4/J4)</f>
        <v/>
      </c>
    </row>
    <row r="5" spans="1:14" ht="20.100000000000001" customHeight="1" x14ac:dyDescent="0.15">
      <c r="A5" s="16" ph="1"/>
      <c r="B5" s="16"/>
      <c r="C5" s="17"/>
      <c r="D5" s="16"/>
      <c r="E5" s="16"/>
      <c r="F5" s="16"/>
      <c r="G5" s="16"/>
      <c r="H5" s="13" t="str">
        <f t="shared" ref="H5:H25" si="0">E5&amp;"@"&amp;F5&amp;"@"&amp;G5</f>
        <v>@@</v>
      </c>
      <c r="I5" s="15"/>
      <c r="J5" s="15"/>
      <c r="K5" s="5" t="str">
        <f>IF(E5="","",VLOOKUP(H5,JOC春季!$H$4:$L$118,IF(D5="男子",2,4),FALSE))</f>
        <v/>
      </c>
      <c r="L5" s="5" t="str">
        <f>IF(E5="","",VLOOKUP(H5,JOC春季!$H$4:$L$118,IF(D5="男子",3,5),FALSE))</f>
        <v/>
      </c>
      <c r="M5" s="6" t="str">
        <f>IF(I5="","",K5/I5)</f>
        <v/>
      </c>
      <c r="N5" s="6" t="str">
        <f>IF(J5="","",L5/J5)</f>
        <v/>
      </c>
    </row>
    <row r="6" spans="1:14" ht="20.100000000000001" customHeight="1" x14ac:dyDescent="0.15">
      <c r="A6" s="16" ph="1"/>
      <c r="B6" s="16"/>
      <c r="C6" s="17"/>
      <c r="D6" s="16"/>
      <c r="E6" s="16"/>
      <c r="F6" s="16"/>
      <c r="G6" s="16"/>
      <c r="H6" s="13" t="str">
        <f t="shared" si="0"/>
        <v>@@</v>
      </c>
      <c r="I6" s="15"/>
      <c r="J6" s="15"/>
      <c r="K6" s="5" t="str">
        <f>IF(E6="","",VLOOKUP(H6,JOC春季!$H$4:$L$118,IF(D6="男子",2,4),FALSE))</f>
        <v/>
      </c>
      <c r="L6" s="5" t="str">
        <f>IF(E6="","",VLOOKUP(H6,JOC春季!$H$4:$L$118,IF(D6="男子",3,5),FALSE))</f>
        <v/>
      </c>
      <c r="M6" s="6" t="str">
        <f t="shared" ref="M6:M30" si="1">IF(I6="","",K6/I6)</f>
        <v/>
      </c>
      <c r="N6" s="6" t="str">
        <f t="shared" ref="N6:N30" si="2">IF(J6="","",L6/J6)</f>
        <v/>
      </c>
    </row>
    <row r="7" spans="1:14" ht="20.100000000000001" customHeight="1" x14ac:dyDescent="0.15">
      <c r="A7" s="16" ph="1"/>
      <c r="B7" s="16"/>
      <c r="C7" s="17"/>
      <c r="D7" s="16"/>
      <c r="E7" s="16"/>
      <c r="F7" s="16"/>
      <c r="G7" s="16"/>
      <c r="H7" s="13" t="str">
        <f t="shared" si="0"/>
        <v>@@</v>
      </c>
      <c r="I7" s="15"/>
      <c r="J7" s="15"/>
      <c r="K7" s="5" t="str">
        <f>IF(E7="","",VLOOKUP(H7,JOC春季!$H$4:$L$118,IF(D7="男子",2,4),FALSE))</f>
        <v/>
      </c>
      <c r="L7" s="5" t="str">
        <f>IF(E7="","",VLOOKUP(H7,JOC春季!$H$4:$L$118,IF(D7="男子",3,5),FALSE))</f>
        <v/>
      </c>
      <c r="M7" s="6" t="str">
        <f t="shared" si="1"/>
        <v/>
      </c>
      <c r="N7" s="6" t="str">
        <f t="shared" si="2"/>
        <v/>
      </c>
    </row>
    <row r="8" spans="1:14" ht="20.100000000000001" customHeight="1" x14ac:dyDescent="0.15">
      <c r="A8" s="16" ph="1"/>
      <c r="B8" s="16"/>
      <c r="C8" s="17"/>
      <c r="D8" s="16"/>
      <c r="E8" s="16"/>
      <c r="F8" s="16"/>
      <c r="G8" s="16"/>
      <c r="H8" s="13" t="str">
        <f t="shared" si="0"/>
        <v>@@</v>
      </c>
      <c r="I8" s="15"/>
      <c r="J8" s="15"/>
      <c r="K8" s="5" t="str">
        <f>IF(E8="","",VLOOKUP(H8,JOC春季!$H$4:$L$118,IF(D8="男子",2,4),FALSE))</f>
        <v/>
      </c>
      <c r="L8" s="5" t="str">
        <f>IF(E8="","",VLOOKUP(H8,JOC春季!$H$4:$L$118,IF(D8="男子",3,5),FALSE))</f>
        <v/>
      </c>
      <c r="M8" s="6" t="str">
        <f t="shared" si="1"/>
        <v/>
      </c>
      <c r="N8" s="6" t="str">
        <f t="shared" si="2"/>
        <v/>
      </c>
    </row>
    <row r="9" spans="1:14" ht="20.100000000000001" customHeight="1" x14ac:dyDescent="0.15">
      <c r="A9" s="16" ph="1"/>
      <c r="B9" s="16"/>
      <c r="C9" s="17"/>
      <c r="D9" s="16"/>
      <c r="E9" s="16"/>
      <c r="F9" s="16"/>
      <c r="G9" s="16"/>
      <c r="H9" s="13" t="str">
        <f t="shared" si="0"/>
        <v>@@</v>
      </c>
      <c r="I9" s="15"/>
      <c r="J9" s="15"/>
      <c r="K9" s="5" t="str">
        <f>IF(E9="","",VLOOKUP(H9,JOC春季!$H$4:$L$118,IF(D9="男子",2,4),FALSE))</f>
        <v/>
      </c>
      <c r="L9" s="5" t="str">
        <f>IF(E9="","",VLOOKUP(H9,JOC春季!$H$4:$L$118,IF(D9="男子",3,5),FALSE))</f>
        <v/>
      </c>
      <c r="M9" s="6" t="str">
        <f t="shared" si="1"/>
        <v/>
      </c>
      <c r="N9" s="6" t="str">
        <f t="shared" si="2"/>
        <v/>
      </c>
    </row>
    <row r="10" spans="1:14" ht="20.100000000000001" customHeight="1" x14ac:dyDescent="0.15">
      <c r="A10" s="16" ph="1"/>
      <c r="B10" s="16"/>
      <c r="C10" s="17"/>
      <c r="D10" s="16"/>
      <c r="E10" s="16"/>
      <c r="F10" s="16"/>
      <c r="G10" s="16"/>
      <c r="H10" s="13" t="str">
        <f t="shared" si="0"/>
        <v>@@</v>
      </c>
      <c r="I10" s="15"/>
      <c r="J10" s="15"/>
      <c r="K10" s="5" t="str">
        <f>IF(E10="","",VLOOKUP(H10,JOC春季!$H$4:$L$118,IF(D10="男子",2,4),FALSE))</f>
        <v/>
      </c>
      <c r="L10" s="5" t="str">
        <f>IF(E10="","",VLOOKUP(H10,JOC春季!$H$4:$L$118,IF(D10="男子",3,5),FALSE))</f>
        <v/>
      </c>
      <c r="M10" s="6" t="str">
        <f t="shared" si="1"/>
        <v/>
      </c>
      <c r="N10" s="6" t="str">
        <f t="shared" si="2"/>
        <v/>
      </c>
    </row>
    <row r="11" spans="1:14" ht="20.100000000000001" customHeight="1" x14ac:dyDescent="0.15">
      <c r="A11" s="16" ph="1"/>
      <c r="B11" s="16"/>
      <c r="C11" s="17"/>
      <c r="D11" s="16"/>
      <c r="E11" s="16"/>
      <c r="F11" s="16"/>
      <c r="G11" s="16"/>
      <c r="H11" s="13" t="str">
        <f t="shared" si="0"/>
        <v>@@</v>
      </c>
      <c r="I11" s="15"/>
      <c r="J11" s="15"/>
      <c r="K11" s="5" t="str">
        <f>IF(E11="","",VLOOKUP(H11,JOC春季!$H$4:$L$118,IF(D11="男子",2,4),FALSE))</f>
        <v/>
      </c>
      <c r="L11" s="5" t="str">
        <f>IF(E11="","",VLOOKUP(H11,JOC春季!$H$4:$L$118,IF(D11="男子",3,5),FALSE))</f>
        <v/>
      </c>
      <c r="M11" s="6" t="str">
        <f t="shared" si="1"/>
        <v/>
      </c>
      <c r="N11" s="6" t="str">
        <f t="shared" si="2"/>
        <v/>
      </c>
    </row>
    <row r="12" spans="1:14" ht="20.100000000000001" customHeight="1" x14ac:dyDescent="0.15">
      <c r="A12" s="16" ph="1"/>
      <c r="B12" s="16"/>
      <c r="C12" s="17"/>
      <c r="D12" s="16"/>
      <c r="E12" s="16"/>
      <c r="F12" s="16"/>
      <c r="G12" s="16"/>
      <c r="H12" s="13" t="str">
        <f t="shared" si="0"/>
        <v>@@</v>
      </c>
      <c r="I12" s="15"/>
      <c r="J12" s="15"/>
      <c r="K12" s="5" t="str">
        <f>IF(E12="","",VLOOKUP(H12,JOC春季!$H$4:$L$118,IF(D12="男子",2,4),FALSE))</f>
        <v/>
      </c>
      <c r="L12" s="5" t="str">
        <f>IF(E12="","",VLOOKUP(H12,JOC春季!$H$4:$L$118,IF(D12="男子",3,5),FALSE))</f>
        <v/>
      </c>
      <c r="M12" s="6" t="str">
        <f t="shared" si="1"/>
        <v/>
      </c>
      <c r="N12" s="6" t="str">
        <f t="shared" si="2"/>
        <v/>
      </c>
    </row>
    <row r="13" spans="1:14" ht="20.100000000000001" customHeight="1" x14ac:dyDescent="0.15">
      <c r="A13" s="16" ph="1"/>
      <c r="B13" s="16"/>
      <c r="C13" s="17"/>
      <c r="D13" s="16"/>
      <c r="E13" s="16"/>
      <c r="F13" s="16"/>
      <c r="G13" s="16"/>
      <c r="H13" s="13" t="str">
        <f t="shared" si="0"/>
        <v>@@</v>
      </c>
      <c r="I13" s="15"/>
      <c r="J13" s="15"/>
      <c r="K13" s="5" t="str">
        <f>IF(E13="","",VLOOKUP(H13,JOC春季!$H$4:$L$118,IF(D13="男子",2,4),FALSE))</f>
        <v/>
      </c>
      <c r="L13" s="5" t="str">
        <f>IF(E13="","",VLOOKUP(H13,JOC春季!$H$4:$L$118,IF(D13="男子",3,5),FALSE))</f>
        <v/>
      </c>
      <c r="M13" s="6" t="str">
        <f t="shared" si="1"/>
        <v/>
      </c>
      <c r="N13" s="6" t="str">
        <f t="shared" si="2"/>
        <v/>
      </c>
    </row>
    <row r="14" spans="1:14" ht="20.100000000000001" customHeight="1" x14ac:dyDescent="0.15">
      <c r="A14" s="16" ph="1"/>
      <c r="B14" s="16"/>
      <c r="C14" s="17"/>
      <c r="D14" s="16"/>
      <c r="E14" s="16"/>
      <c r="F14" s="16"/>
      <c r="G14" s="16"/>
      <c r="H14" s="13" t="str">
        <f t="shared" si="0"/>
        <v>@@</v>
      </c>
      <c r="I14" s="15"/>
      <c r="J14" s="15"/>
      <c r="K14" s="5" t="str">
        <f>IF(E14="","",VLOOKUP(H14,JOC春季!$H$4:$L$118,IF(D14="男子",2,4),FALSE))</f>
        <v/>
      </c>
      <c r="L14" s="5" t="str">
        <f>IF(E14="","",VLOOKUP(H14,JOC春季!$H$4:$L$118,IF(D14="男子",3,5),FALSE))</f>
        <v/>
      </c>
      <c r="M14" s="6" t="str">
        <f t="shared" si="1"/>
        <v/>
      </c>
      <c r="N14" s="6" t="str">
        <f t="shared" si="2"/>
        <v/>
      </c>
    </row>
    <row r="15" spans="1:14" ht="20.100000000000001" customHeight="1" x14ac:dyDescent="0.15">
      <c r="A15" s="16" ph="1"/>
      <c r="B15" s="16"/>
      <c r="C15" s="17"/>
      <c r="D15" s="16"/>
      <c r="E15" s="16"/>
      <c r="F15" s="16"/>
      <c r="G15" s="16"/>
      <c r="H15" s="13" t="str">
        <f t="shared" si="0"/>
        <v>@@</v>
      </c>
      <c r="I15" s="15"/>
      <c r="J15" s="15"/>
      <c r="K15" s="5" t="str">
        <f>IF(E15="","",VLOOKUP(H15,JOC春季!$H$4:$L$118,IF(D15="男子",2,4),FALSE))</f>
        <v/>
      </c>
      <c r="L15" s="5" t="str">
        <f>IF(E15="","",VLOOKUP(H15,JOC春季!$H$4:$L$118,IF(D15="男子",3,5),FALSE))</f>
        <v/>
      </c>
      <c r="M15" s="6" t="str">
        <f t="shared" si="1"/>
        <v/>
      </c>
      <c r="N15" s="6" t="str">
        <f t="shared" si="2"/>
        <v/>
      </c>
    </row>
    <row r="16" spans="1:14" ht="20.100000000000001" customHeight="1" x14ac:dyDescent="0.15">
      <c r="A16" s="16" ph="1"/>
      <c r="B16" s="16"/>
      <c r="C16" s="17"/>
      <c r="D16" s="16"/>
      <c r="E16" s="16"/>
      <c r="F16" s="16"/>
      <c r="G16" s="16"/>
      <c r="H16" s="13" t="str">
        <f t="shared" si="0"/>
        <v>@@</v>
      </c>
      <c r="I16" s="15"/>
      <c r="J16" s="15"/>
      <c r="K16" s="5" t="str">
        <f>IF(E16="","",VLOOKUP(H16,JOC春季!$H$4:$L$118,IF(D16="男子",2,4),FALSE))</f>
        <v/>
      </c>
      <c r="L16" s="5" t="str">
        <f>IF(E16="","",VLOOKUP(H16,JOC春季!$H$4:$L$118,IF(D16="男子",3,5),FALSE))</f>
        <v/>
      </c>
      <c r="M16" s="6" t="str">
        <f t="shared" si="1"/>
        <v/>
      </c>
      <c r="N16" s="6" t="str">
        <f t="shared" si="2"/>
        <v/>
      </c>
    </row>
    <row r="17" spans="1:14" ht="20.100000000000001" customHeight="1" x14ac:dyDescent="0.15">
      <c r="A17" s="16" ph="1"/>
      <c r="B17" s="16"/>
      <c r="C17" s="17"/>
      <c r="D17" s="16"/>
      <c r="E17" s="16"/>
      <c r="F17" s="16"/>
      <c r="G17" s="16"/>
      <c r="H17" s="13" t="str">
        <f t="shared" si="0"/>
        <v>@@</v>
      </c>
      <c r="I17" s="15"/>
      <c r="J17" s="15"/>
      <c r="K17" s="5" t="str">
        <f>IF(E17="","",VLOOKUP(H17,JOC春季!$H$4:$L$118,IF(D17="男子",2,4),FALSE))</f>
        <v/>
      </c>
      <c r="L17" s="5" t="str">
        <f>IF(E17="","",VLOOKUP(H17,JOC春季!$H$4:$L$118,IF(D17="男子",3,5),FALSE))</f>
        <v/>
      </c>
      <c r="M17" s="6" t="str">
        <f t="shared" si="1"/>
        <v/>
      </c>
      <c r="N17" s="6" t="str">
        <f t="shared" si="2"/>
        <v/>
      </c>
    </row>
    <row r="18" spans="1:14" ht="20.100000000000001" customHeight="1" x14ac:dyDescent="0.15">
      <c r="A18" s="16" ph="1"/>
      <c r="B18" s="16"/>
      <c r="C18" s="17"/>
      <c r="D18" s="16"/>
      <c r="E18" s="16"/>
      <c r="F18" s="16"/>
      <c r="G18" s="16"/>
      <c r="H18" s="13" t="str">
        <f t="shared" si="0"/>
        <v>@@</v>
      </c>
      <c r="I18" s="15"/>
      <c r="J18" s="15"/>
      <c r="K18" s="5" t="str">
        <f>IF(E18="","",VLOOKUP(H18,JOC春季!$H$4:$L$118,IF(D18="男子",2,4),FALSE))</f>
        <v/>
      </c>
      <c r="L18" s="5" t="str">
        <f>IF(E18="","",VLOOKUP(H18,JOC春季!$H$4:$L$118,IF(D18="男子",3,5),FALSE))</f>
        <v/>
      </c>
      <c r="M18" s="6" t="str">
        <f t="shared" si="1"/>
        <v/>
      </c>
      <c r="N18" s="6" t="str">
        <f t="shared" si="2"/>
        <v/>
      </c>
    </row>
    <row r="19" spans="1:14" ht="20.100000000000001" customHeight="1" x14ac:dyDescent="0.15">
      <c r="A19" s="16" ph="1"/>
      <c r="B19" s="16"/>
      <c r="C19" s="17"/>
      <c r="D19" s="16"/>
      <c r="E19" s="16"/>
      <c r="F19" s="16"/>
      <c r="G19" s="16"/>
      <c r="H19" s="13" t="str">
        <f t="shared" si="0"/>
        <v>@@</v>
      </c>
      <c r="I19" s="15"/>
      <c r="J19" s="15"/>
      <c r="K19" s="5" t="str">
        <f>IF(E19="","",VLOOKUP(H19,JOC春季!$H$4:$L$118,IF(D19="男子",2,4),FALSE))</f>
        <v/>
      </c>
      <c r="L19" s="5" t="str">
        <f>IF(E19="","",VLOOKUP(H19,JOC春季!$H$4:$L$118,IF(D19="男子",3,5),FALSE))</f>
        <v/>
      </c>
      <c r="M19" s="6" t="str">
        <f t="shared" si="1"/>
        <v/>
      </c>
      <c r="N19" s="6" t="str">
        <f t="shared" si="2"/>
        <v/>
      </c>
    </row>
    <row r="20" spans="1:14" ht="20.100000000000001" customHeight="1" x14ac:dyDescent="0.15">
      <c r="A20" s="16" ph="1"/>
      <c r="B20" s="16"/>
      <c r="C20" s="17"/>
      <c r="D20" s="16"/>
      <c r="E20" s="16"/>
      <c r="F20" s="16"/>
      <c r="G20" s="16"/>
      <c r="H20" s="13" t="str">
        <f t="shared" si="0"/>
        <v>@@</v>
      </c>
      <c r="I20" s="15"/>
      <c r="J20" s="15"/>
      <c r="K20" s="5" t="str">
        <f>IF(E20="","",VLOOKUP(H20,JOC春季!$H$4:$L$118,IF(D20="男子",2,4),FALSE))</f>
        <v/>
      </c>
      <c r="L20" s="5" t="str">
        <f>IF(E20="","",VLOOKUP(H20,JOC春季!$H$4:$L$118,IF(D20="男子",3,5),FALSE))</f>
        <v/>
      </c>
      <c r="M20" s="6" t="str">
        <f t="shared" si="1"/>
        <v/>
      </c>
      <c r="N20" s="6" t="str">
        <f t="shared" si="2"/>
        <v/>
      </c>
    </row>
    <row r="21" spans="1:14" ht="20.100000000000001" customHeight="1" x14ac:dyDescent="0.15">
      <c r="A21" s="16" ph="1"/>
      <c r="B21" s="16"/>
      <c r="C21" s="17"/>
      <c r="D21" s="16"/>
      <c r="E21" s="16"/>
      <c r="F21" s="16"/>
      <c r="G21" s="16"/>
      <c r="H21" s="13" t="str">
        <f t="shared" si="0"/>
        <v>@@</v>
      </c>
      <c r="I21" s="15"/>
      <c r="J21" s="15"/>
      <c r="K21" s="5" t="str">
        <f>IF(E21="","",VLOOKUP(H21,JOC春季!$H$4:$L$118,IF(D21="男子",2,4),FALSE))</f>
        <v/>
      </c>
      <c r="L21" s="5" t="str">
        <f>IF(E21="","",VLOOKUP(H21,JOC春季!$H$4:$L$118,IF(D21="男子",3,5),FALSE))</f>
        <v/>
      </c>
      <c r="M21" s="6" t="str">
        <f t="shared" si="1"/>
        <v/>
      </c>
      <c r="N21" s="6" t="str">
        <f t="shared" si="2"/>
        <v/>
      </c>
    </row>
    <row r="22" spans="1:14" ht="20.100000000000001" customHeight="1" x14ac:dyDescent="0.15">
      <c r="A22" s="16" ph="1"/>
      <c r="B22" s="16"/>
      <c r="C22" s="17"/>
      <c r="D22" s="16"/>
      <c r="E22" s="16"/>
      <c r="F22" s="16"/>
      <c r="G22" s="16"/>
      <c r="H22" s="13" t="str">
        <f t="shared" si="0"/>
        <v>@@</v>
      </c>
      <c r="I22" s="15"/>
      <c r="J22" s="15"/>
      <c r="K22" s="5" t="str">
        <f>IF(E22="","",VLOOKUP(H22,JOC春季!$H$4:$L$118,IF(D22="男子",2,4),FALSE))</f>
        <v/>
      </c>
      <c r="L22" s="5" t="str">
        <f>IF(E22="","",VLOOKUP(H22,JOC春季!$H$4:$L$118,IF(D22="男子",3,5),FALSE))</f>
        <v/>
      </c>
      <c r="M22" s="6" t="str">
        <f t="shared" si="1"/>
        <v/>
      </c>
      <c r="N22" s="6" t="str">
        <f t="shared" si="2"/>
        <v/>
      </c>
    </row>
    <row r="23" spans="1:14" ht="20.100000000000001" customHeight="1" x14ac:dyDescent="0.15">
      <c r="A23" s="16" ph="1"/>
      <c r="B23" s="16"/>
      <c r="C23" s="17"/>
      <c r="D23" s="16"/>
      <c r="E23" s="16"/>
      <c r="F23" s="16"/>
      <c r="G23" s="16"/>
      <c r="H23" s="13" t="str">
        <f t="shared" si="0"/>
        <v>@@</v>
      </c>
      <c r="I23" s="15"/>
      <c r="J23" s="15"/>
      <c r="K23" s="5" t="str">
        <f>IF(E23="","",VLOOKUP(H23,JOC春季!$H$4:$L$118,IF(D23="男子",2,4),FALSE))</f>
        <v/>
      </c>
      <c r="L23" s="5" t="str">
        <f>IF(E23="","",VLOOKUP(H23,JOC春季!$H$4:$L$118,IF(D23="男子",3,5),FALSE))</f>
        <v/>
      </c>
      <c r="M23" s="6" t="str">
        <f t="shared" si="1"/>
        <v/>
      </c>
      <c r="N23" s="6" t="str">
        <f t="shared" si="2"/>
        <v/>
      </c>
    </row>
    <row r="24" spans="1:14" ht="20.100000000000001" customHeight="1" x14ac:dyDescent="0.15">
      <c r="A24" s="16" ph="1"/>
      <c r="B24" s="16"/>
      <c r="C24" s="17"/>
      <c r="D24" s="16"/>
      <c r="E24" s="16"/>
      <c r="F24" s="16"/>
      <c r="G24" s="16"/>
      <c r="H24" s="13" t="str">
        <f t="shared" si="0"/>
        <v>@@</v>
      </c>
      <c r="I24" s="15"/>
      <c r="J24" s="15"/>
      <c r="K24" s="5" t="str">
        <f>IF(E24="","",VLOOKUP(H24,JOC春季!$H$4:$L$118,IF(D24="男子",2,4),FALSE))</f>
        <v/>
      </c>
      <c r="L24" s="5" t="str">
        <f>IF(E24="","",VLOOKUP(H24,JOC春季!$H$4:$L$118,IF(D24="男子",3,5),FALSE))</f>
        <v/>
      </c>
      <c r="M24" s="6" t="str">
        <f t="shared" si="1"/>
        <v/>
      </c>
      <c r="N24" s="6" t="str">
        <f t="shared" si="2"/>
        <v/>
      </c>
    </row>
    <row r="25" spans="1:14" ht="20.100000000000001" customHeight="1" x14ac:dyDescent="0.15">
      <c r="A25" s="16" ph="1"/>
      <c r="B25" s="16"/>
      <c r="C25" s="17"/>
      <c r="D25" s="16"/>
      <c r="E25" s="16"/>
      <c r="F25" s="16"/>
      <c r="G25" s="16"/>
      <c r="H25" s="13" t="str">
        <f t="shared" si="0"/>
        <v>@@</v>
      </c>
      <c r="I25" s="15"/>
      <c r="J25" s="15"/>
      <c r="K25" s="5" t="str">
        <f>IF(E25="","",VLOOKUP(H25,JOC春季!$H$4:$L$118,IF(D25="男子",2,4),FALSE))</f>
        <v/>
      </c>
      <c r="L25" s="5" t="str">
        <f>IF(E25="","",VLOOKUP(H25,JOC春季!$H$4:$L$118,IF(D25="男子",3,5),FALSE))</f>
        <v/>
      </c>
      <c r="M25" s="6" t="str">
        <f t="shared" si="1"/>
        <v/>
      </c>
      <c r="N25" s="6" t="str">
        <f t="shared" si="2"/>
        <v/>
      </c>
    </row>
    <row r="26" spans="1:14" ht="20.100000000000001" customHeight="1" x14ac:dyDescent="0.15">
      <c r="A26" s="16" ph="1"/>
      <c r="B26" s="16"/>
      <c r="C26" s="17"/>
      <c r="D26" s="16"/>
      <c r="E26" s="16"/>
      <c r="F26" s="16"/>
      <c r="G26" s="16"/>
      <c r="H26" s="13" t="str">
        <f t="shared" ref="H26:H30" si="3">E26&amp;"@"&amp;F26&amp;"@"&amp;G26</f>
        <v>@@</v>
      </c>
      <c r="I26" s="15"/>
      <c r="J26" s="15"/>
      <c r="K26" s="5" t="str">
        <f>IF(E26="","",VLOOKUP(H26,JOC春季!$H$4:$L$118,IF(D26="男子",2,4),FALSE))</f>
        <v/>
      </c>
      <c r="L26" s="5" t="str">
        <f>IF(E26="","",VLOOKUP(H26,JOC春季!$H$4:$L$118,IF(D26="男子",3,5),FALSE))</f>
        <v/>
      </c>
      <c r="M26" s="6" t="str">
        <f t="shared" si="1"/>
        <v/>
      </c>
      <c r="N26" s="6" t="str">
        <f t="shared" si="2"/>
        <v/>
      </c>
    </row>
    <row r="27" spans="1:14" ht="20.100000000000001" customHeight="1" x14ac:dyDescent="0.15">
      <c r="A27" s="16" ph="1"/>
      <c r="B27" s="16"/>
      <c r="C27" s="17"/>
      <c r="D27" s="16"/>
      <c r="E27" s="16"/>
      <c r="F27" s="16"/>
      <c r="G27" s="16"/>
      <c r="H27" s="13" t="str">
        <f t="shared" si="3"/>
        <v>@@</v>
      </c>
      <c r="I27" s="15"/>
      <c r="J27" s="15"/>
      <c r="K27" s="5" t="str">
        <f>IF(E27="","",VLOOKUP(H27,JOC春季!$H$4:$L$118,IF(D27="男子",2,4),FALSE))</f>
        <v/>
      </c>
      <c r="L27" s="5" t="str">
        <f>IF(E27="","",VLOOKUP(H27,JOC春季!$H$4:$L$118,IF(D27="男子",3,5),FALSE))</f>
        <v/>
      </c>
      <c r="M27" s="6" t="str">
        <f t="shared" si="1"/>
        <v/>
      </c>
      <c r="N27" s="6" t="str">
        <f t="shared" si="2"/>
        <v/>
      </c>
    </row>
    <row r="28" spans="1:14" ht="20.100000000000001" customHeight="1" x14ac:dyDescent="0.15">
      <c r="A28" s="16" ph="1"/>
      <c r="B28" s="16"/>
      <c r="C28" s="17"/>
      <c r="D28" s="16"/>
      <c r="E28" s="16"/>
      <c r="F28" s="16"/>
      <c r="G28" s="16"/>
      <c r="H28" s="13" t="str">
        <f t="shared" si="3"/>
        <v>@@</v>
      </c>
      <c r="I28" s="15"/>
      <c r="J28" s="15"/>
      <c r="K28" s="5" t="str">
        <f>IF(E28="","",VLOOKUP(H28,JOC春季!$H$4:$L$118,IF(D28="男子",2,4),FALSE))</f>
        <v/>
      </c>
      <c r="L28" s="5" t="str">
        <f>IF(E28="","",VLOOKUP(H28,JOC春季!$H$4:$L$118,IF(D28="男子",3,5),FALSE))</f>
        <v/>
      </c>
      <c r="M28" s="6" t="str">
        <f t="shared" si="1"/>
        <v/>
      </c>
      <c r="N28" s="6" t="str">
        <f t="shared" si="2"/>
        <v/>
      </c>
    </row>
    <row r="29" spans="1:14" ht="20.100000000000001" customHeight="1" x14ac:dyDescent="0.15">
      <c r="A29" s="16" ph="1"/>
      <c r="B29" s="16"/>
      <c r="C29" s="17"/>
      <c r="D29" s="16"/>
      <c r="E29" s="16"/>
      <c r="F29" s="16"/>
      <c r="G29" s="16"/>
      <c r="H29" s="13" t="str">
        <f t="shared" si="3"/>
        <v>@@</v>
      </c>
      <c r="I29" s="15"/>
      <c r="J29" s="15"/>
      <c r="K29" s="5" t="str">
        <f>IF(E29="","",VLOOKUP(H29,JOC春季!$H$4:$L$118,IF(D29="男子",2,4),FALSE))</f>
        <v/>
      </c>
      <c r="L29" s="5" t="str">
        <f>IF(E29="","",VLOOKUP(H29,JOC春季!$H$4:$L$118,IF(D29="男子",3,5),FALSE))</f>
        <v/>
      </c>
      <c r="M29" s="6" t="str">
        <f t="shared" si="1"/>
        <v/>
      </c>
      <c r="N29" s="6" t="str">
        <f t="shared" si="2"/>
        <v/>
      </c>
    </row>
    <row r="30" spans="1:14" ht="20.100000000000001" customHeight="1" x14ac:dyDescent="0.15">
      <c r="A30" s="16" ph="1"/>
      <c r="B30" s="16"/>
      <c r="C30" s="17"/>
      <c r="D30" s="16"/>
      <c r="E30" s="16"/>
      <c r="F30" s="16"/>
      <c r="G30" s="16"/>
      <c r="H30" s="13" t="str">
        <f t="shared" si="3"/>
        <v>@@</v>
      </c>
      <c r="I30" s="15"/>
      <c r="J30" s="15"/>
      <c r="K30" s="5" t="str">
        <f>IF(E30="","",VLOOKUP(H30,JOC春季!$H$4:$L$118,IF(D30="男子",2,4),FALSE))</f>
        <v/>
      </c>
      <c r="L30" s="5" t="str">
        <f>IF(E30="","",VLOOKUP(H30,JOC春季!$H$4:$L$118,IF(D30="男子",3,5),FALSE))</f>
        <v/>
      </c>
      <c r="M30" s="6" t="str">
        <f t="shared" si="1"/>
        <v/>
      </c>
      <c r="N30" s="6" t="str">
        <f t="shared" si="2"/>
        <v/>
      </c>
    </row>
  </sheetData>
  <sheetProtection algorithmName="SHA-512" hashValue="BBXalHcxBjRYDBJ+Ydhq4ln7vBszOEJs37TQTdi3E0rT4ISSIe5ba26obU2dtXVgyLDsXbzWExAs68yVQl+Ygg==" saltValue="0/P4BloWJiXtxsAEVwVWGg==" spinCount="100000" sheet="1" objects="1" scenarios="1" selectLockedCells="1"/>
  <mergeCells count="11">
    <mergeCell ref="I2:J2"/>
    <mergeCell ref="K2:L2"/>
    <mergeCell ref="M2:N2"/>
    <mergeCell ref="A2:A3"/>
    <mergeCell ref="D2:D3"/>
    <mergeCell ref="E2:E3"/>
    <mergeCell ref="F2:F3"/>
    <mergeCell ref="G2:G3"/>
    <mergeCell ref="H2:H3"/>
    <mergeCell ref="C2:C3"/>
    <mergeCell ref="B2:B3"/>
  </mergeCells>
  <phoneticPr fontId="2" type="Hiragana" alignment="distributed"/>
  <dataValidations count="4">
    <dataValidation type="list" allowBlank="1" showInputMessage="1" showErrorMessage="1" sqref="E4:E30" xr:uid="{6E787C82-F2F2-4090-981C-A745F556EBC2}">
      <formula1>"50m,100m,200m,400m,800m,1500m"</formula1>
    </dataValidation>
    <dataValidation type="list" allowBlank="1" showInputMessage="1" showErrorMessage="1" sqref="F4:F30" xr:uid="{C0D1393B-2A4C-44AF-A7E6-30206E6B8541}">
      <formula1>"自由形,背泳ぎ,平泳ぎ,バタフライ,個人メドレー"</formula1>
    </dataValidation>
    <dataValidation type="list" allowBlank="1" showInputMessage="1" showErrorMessage="1" sqref="D4:D30" xr:uid="{0005FE4F-5BDE-459A-B5DB-E79A03015625}">
      <formula1>"男子,女子"</formula1>
    </dataValidation>
    <dataValidation type="list" allowBlank="1" showInputMessage="1" showErrorMessage="1" sqref="C4:C30" xr:uid="{DB5A32B4-3072-442E-8B9E-CC419E3862C8}">
      <formula1>"小5,小6,中1,中2,中3,高1,高2,高3"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2F3498-3458-4D46-8334-2AFB90589C05}">
          <x14:formula1>
            <xm:f>JOC春季!$A$4:$A$11</xm:f>
          </x14:formula1>
          <xm:sqref>G4:G30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009E0-7729-40C0-BFF1-62F079AF857E}">
  <sheetPr codeName="Sheet14"/>
  <dimension ref="A1:L124"/>
  <sheetViews>
    <sheetView workbookViewId="0">
      <selection activeCell="O8" sqref="O8"/>
    </sheetView>
  </sheetViews>
  <sheetFormatPr defaultRowHeight="13.5" x14ac:dyDescent="0.15"/>
  <cols>
    <col min="9" max="12" width="9" style="3"/>
  </cols>
  <sheetData>
    <row r="1" spans="1:12" x14ac:dyDescent="0.15">
      <c r="A1" s="1"/>
      <c r="B1" s="1" t="s">
        <v>0</v>
      </c>
      <c r="C1" s="1"/>
      <c r="D1" s="1" t="s">
        <v>1</v>
      </c>
      <c r="I1" s="3" t="s">
        <v>0</v>
      </c>
      <c r="K1" s="3" t="s">
        <v>1</v>
      </c>
    </row>
    <row r="2" spans="1:12" x14ac:dyDescent="0.15">
      <c r="B2" s="1" t="s">
        <v>2</v>
      </c>
      <c r="C2" s="1" t="s">
        <v>3</v>
      </c>
      <c r="D2" s="1" t="s">
        <v>2</v>
      </c>
      <c r="E2" s="1" t="s">
        <v>3</v>
      </c>
      <c r="I2" s="3" t="s">
        <v>2</v>
      </c>
      <c r="J2" s="3" t="s">
        <v>3</v>
      </c>
      <c r="K2" s="3" t="s">
        <v>2</v>
      </c>
      <c r="L2" s="3" t="s">
        <v>3</v>
      </c>
    </row>
    <row r="3" spans="1:12" x14ac:dyDescent="0.15">
      <c r="A3" s="1" t="s">
        <v>4</v>
      </c>
      <c r="B3" s="1"/>
    </row>
    <row r="4" spans="1:12" x14ac:dyDescent="0.15">
      <c r="A4" s="1" t="s">
        <v>5</v>
      </c>
      <c r="B4" s="1" t="s">
        <v>6</v>
      </c>
      <c r="C4" s="1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t="str">
        <f>F4&amp;"@"&amp;G4&amp;"@"&amp;A4</f>
        <v>50m@自由形@9歳以下</v>
      </c>
      <c r="I4" s="3" t="str">
        <f t="shared" ref="I4:L35" si="0">IF(B4="","",B4)</f>
        <v>29.79</v>
      </c>
      <c r="J4" s="3" t="str">
        <f t="shared" si="0"/>
        <v>30.41</v>
      </c>
      <c r="K4" s="3" t="str">
        <f t="shared" si="0"/>
        <v>29.90</v>
      </c>
      <c r="L4" s="3" t="str">
        <f t="shared" si="0"/>
        <v>30.58</v>
      </c>
    </row>
    <row r="5" spans="1:12" x14ac:dyDescent="0.15">
      <c r="A5" s="1" t="s">
        <v>12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t="str">
        <f t="shared" ref="H5:H68" si="1">F5&amp;"@"&amp;G5&amp;"@"&amp;A5</f>
        <v>50m@自由形@10歳</v>
      </c>
      <c r="I5" s="3" t="str">
        <f t="shared" si="0"/>
        <v>29.79</v>
      </c>
      <c r="J5" s="3" t="str">
        <f t="shared" si="0"/>
        <v>30.41</v>
      </c>
      <c r="K5" s="3" t="str">
        <f t="shared" si="0"/>
        <v>29.90</v>
      </c>
      <c r="L5" s="3" t="str">
        <f t="shared" si="0"/>
        <v>30.58</v>
      </c>
    </row>
    <row r="6" spans="1:12" x14ac:dyDescent="0.15">
      <c r="A6" s="1" t="s">
        <v>13</v>
      </c>
      <c r="B6" s="1" t="s">
        <v>14</v>
      </c>
      <c r="C6" s="1" t="s">
        <v>15</v>
      </c>
      <c r="D6" s="1" t="s">
        <v>15</v>
      </c>
      <c r="E6" s="1" t="s">
        <v>16</v>
      </c>
      <c r="F6" s="1" t="s">
        <v>10</v>
      </c>
      <c r="G6" s="1" t="s">
        <v>11</v>
      </c>
      <c r="H6" t="str">
        <f t="shared" si="1"/>
        <v>50m@自由形@11歳</v>
      </c>
      <c r="I6" s="3" t="str">
        <f t="shared" si="0"/>
        <v>27.77</v>
      </c>
      <c r="J6" s="3" t="str">
        <f t="shared" si="0"/>
        <v>28.41</v>
      </c>
      <c r="K6" s="3" t="str">
        <f t="shared" si="0"/>
        <v>28.41</v>
      </c>
      <c r="L6" s="3" t="str">
        <f t="shared" si="0"/>
        <v>28.84</v>
      </c>
    </row>
    <row r="7" spans="1:12" x14ac:dyDescent="0.15">
      <c r="A7" s="1" t="s">
        <v>17</v>
      </c>
      <c r="B7" s="1" t="s">
        <v>18</v>
      </c>
      <c r="C7" s="1" t="s">
        <v>19</v>
      </c>
      <c r="D7" s="1" t="s">
        <v>20</v>
      </c>
      <c r="E7" s="1" t="s">
        <v>21</v>
      </c>
      <c r="F7" s="1" t="s">
        <v>10</v>
      </c>
      <c r="G7" s="1" t="s">
        <v>11</v>
      </c>
      <c r="H7" t="str">
        <f t="shared" si="1"/>
        <v>50m@自由形@12歳</v>
      </c>
      <c r="I7" s="3" t="str">
        <f t="shared" si="0"/>
        <v>26.48</v>
      </c>
      <c r="J7" s="3" t="str">
        <f t="shared" si="0"/>
        <v>27.11</v>
      </c>
      <c r="K7" s="3" t="str">
        <f t="shared" si="0"/>
        <v>27.72</v>
      </c>
      <c r="L7" s="3" t="str">
        <f t="shared" si="0"/>
        <v>28.25</v>
      </c>
    </row>
    <row r="8" spans="1:12" x14ac:dyDescent="0.15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10</v>
      </c>
      <c r="G8" s="1" t="s">
        <v>11</v>
      </c>
      <c r="H8" t="str">
        <f t="shared" si="1"/>
        <v>50m@自由形@13歳</v>
      </c>
      <c r="I8" s="3" t="str">
        <f t="shared" si="0"/>
        <v>24.50</v>
      </c>
      <c r="J8" s="3" t="str">
        <f t="shared" si="0"/>
        <v>25.26</v>
      </c>
      <c r="K8" s="3" t="str">
        <f t="shared" si="0"/>
        <v>26.91</v>
      </c>
      <c r="L8" s="3" t="str">
        <f t="shared" si="0"/>
        <v>27.40</v>
      </c>
    </row>
    <row r="9" spans="1:12" x14ac:dyDescent="0.15">
      <c r="A9" s="1" t="s">
        <v>27</v>
      </c>
      <c r="B9" s="1" t="s">
        <v>23</v>
      </c>
      <c r="C9" s="1" t="s">
        <v>24</v>
      </c>
      <c r="D9" s="1" t="s">
        <v>25</v>
      </c>
      <c r="E9" s="1" t="s">
        <v>26</v>
      </c>
      <c r="F9" s="1" t="s">
        <v>10</v>
      </c>
      <c r="G9" s="1" t="s">
        <v>11</v>
      </c>
      <c r="H9" t="str">
        <f t="shared" si="1"/>
        <v>50m@自由形@14歳</v>
      </c>
      <c r="I9" s="3" t="str">
        <f t="shared" si="0"/>
        <v>24.50</v>
      </c>
      <c r="J9" s="3" t="str">
        <f t="shared" si="0"/>
        <v>25.26</v>
      </c>
      <c r="K9" s="3" t="str">
        <f t="shared" si="0"/>
        <v>26.91</v>
      </c>
      <c r="L9" s="3" t="str">
        <f t="shared" si="0"/>
        <v>27.40</v>
      </c>
    </row>
    <row r="10" spans="1:12" x14ac:dyDescent="0.15">
      <c r="A10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10</v>
      </c>
      <c r="G10" s="1" t="s">
        <v>11</v>
      </c>
      <c r="H10" t="str">
        <f t="shared" si="1"/>
        <v>50m@自由形@16歳以下</v>
      </c>
      <c r="I10" s="3" t="str">
        <f t="shared" si="0"/>
        <v>23.52</v>
      </c>
      <c r="J10" s="3" t="str">
        <f t="shared" si="0"/>
        <v>24.37</v>
      </c>
      <c r="K10" s="3" t="str">
        <f t="shared" si="0"/>
        <v>26.44</v>
      </c>
      <c r="L10" s="3" t="str">
        <f t="shared" si="0"/>
        <v>26.89</v>
      </c>
    </row>
    <row r="11" spans="1:12" x14ac:dyDescent="0.15">
      <c r="A11" s="1" t="s">
        <v>33</v>
      </c>
      <c r="B11" s="1" t="s">
        <v>34</v>
      </c>
      <c r="C11" s="1" t="s">
        <v>35</v>
      </c>
      <c r="D11" s="1" t="s">
        <v>36</v>
      </c>
      <c r="E11" s="1" t="s">
        <v>37</v>
      </c>
      <c r="F11" s="1" t="s">
        <v>10</v>
      </c>
      <c r="G11" s="1" t="s">
        <v>11</v>
      </c>
      <c r="H11" t="str">
        <f t="shared" si="1"/>
        <v>50m@自由形@17～18歳</v>
      </c>
      <c r="I11" s="3" t="str">
        <f t="shared" si="0"/>
        <v>23.01</v>
      </c>
      <c r="J11" s="3" t="str">
        <f t="shared" si="0"/>
        <v>23.95</v>
      </c>
      <c r="K11" s="3" t="str">
        <f t="shared" si="0"/>
        <v>26.29</v>
      </c>
      <c r="L11" s="3" t="str">
        <f t="shared" si="0"/>
        <v>26.88</v>
      </c>
    </row>
    <row r="12" spans="1:12" x14ac:dyDescent="0.15">
      <c r="A12" s="1" t="s">
        <v>38</v>
      </c>
      <c r="B12" s="1"/>
      <c r="H12" t="str">
        <f t="shared" si="1"/>
        <v>@@自由形・100m</v>
      </c>
      <c r="I12" s="3" t="str">
        <f t="shared" si="0"/>
        <v/>
      </c>
      <c r="J12" s="3" t="str">
        <f t="shared" si="0"/>
        <v/>
      </c>
      <c r="K12" s="3" t="str">
        <f t="shared" si="0"/>
        <v/>
      </c>
      <c r="L12" s="3" t="str">
        <f t="shared" si="0"/>
        <v/>
      </c>
    </row>
    <row r="13" spans="1:12" x14ac:dyDescent="0.15">
      <c r="A13" s="1" t="s">
        <v>13</v>
      </c>
      <c r="B13" s="1" t="s">
        <v>39</v>
      </c>
      <c r="C13" s="1" t="s">
        <v>40</v>
      </c>
      <c r="D13" s="1" t="s">
        <v>41</v>
      </c>
      <c r="E13" s="1" t="s">
        <v>42</v>
      </c>
      <c r="F13" s="1" t="s">
        <v>43</v>
      </c>
      <c r="G13" s="1" t="s">
        <v>11</v>
      </c>
      <c r="H13" t="str">
        <f t="shared" si="1"/>
        <v>100m@自由形@11歳</v>
      </c>
      <c r="I13" s="3" t="str">
        <f t="shared" si="0"/>
        <v>1:00.87</v>
      </c>
      <c r="J13" s="3" t="str">
        <f t="shared" si="0"/>
        <v>1:02.07</v>
      </c>
      <c r="K13" s="3" t="str">
        <f t="shared" si="0"/>
        <v>1:02.19</v>
      </c>
      <c r="L13" s="3" t="str">
        <f t="shared" si="0"/>
        <v>1:02.82</v>
      </c>
    </row>
    <row r="14" spans="1:12" x14ac:dyDescent="0.15">
      <c r="A14" s="1" t="s">
        <v>17</v>
      </c>
      <c r="B14" s="1" t="s">
        <v>44</v>
      </c>
      <c r="C14" s="1" t="s">
        <v>45</v>
      </c>
      <c r="D14" s="1" t="s">
        <v>46</v>
      </c>
      <c r="E14" s="1" t="s">
        <v>47</v>
      </c>
      <c r="F14" s="1" t="s">
        <v>43</v>
      </c>
      <c r="G14" s="1" t="s">
        <v>11</v>
      </c>
      <c r="H14" t="str">
        <f t="shared" si="1"/>
        <v>100m@自由形@12歳</v>
      </c>
      <c r="I14" s="3" t="str">
        <f t="shared" si="0"/>
        <v>57.95</v>
      </c>
      <c r="J14" s="3" t="str">
        <f t="shared" si="0"/>
        <v>59.02</v>
      </c>
      <c r="K14" s="3" t="str">
        <f t="shared" si="0"/>
        <v>1:00.51</v>
      </c>
      <c r="L14" s="3" t="str">
        <f t="shared" si="0"/>
        <v>1:01.16</v>
      </c>
    </row>
    <row r="15" spans="1:12" x14ac:dyDescent="0.15">
      <c r="A15" s="1" t="s">
        <v>22</v>
      </c>
      <c r="B15" s="1" t="s">
        <v>48</v>
      </c>
      <c r="C15" s="1" t="s">
        <v>49</v>
      </c>
      <c r="D15" s="1" t="s">
        <v>50</v>
      </c>
      <c r="E15" s="1" t="s">
        <v>51</v>
      </c>
      <c r="F15" s="1" t="s">
        <v>43</v>
      </c>
      <c r="G15" s="1" t="s">
        <v>11</v>
      </c>
      <c r="H15" t="str">
        <f t="shared" si="1"/>
        <v>100m@自由形@13歳</v>
      </c>
      <c r="I15" s="3" t="str">
        <f t="shared" si="0"/>
        <v>53.40</v>
      </c>
      <c r="J15" s="3" t="str">
        <f t="shared" si="0"/>
        <v>54.68</v>
      </c>
      <c r="K15" s="3" t="str">
        <f t="shared" si="0"/>
        <v>58.29</v>
      </c>
      <c r="L15" s="3" t="str">
        <f t="shared" si="0"/>
        <v>59.09</v>
      </c>
    </row>
    <row r="16" spans="1:12" x14ac:dyDescent="0.15">
      <c r="A16" s="1" t="s">
        <v>27</v>
      </c>
      <c r="B16" s="1" t="s">
        <v>48</v>
      </c>
      <c r="C16" s="1" t="s">
        <v>49</v>
      </c>
      <c r="D16" s="1" t="s">
        <v>50</v>
      </c>
      <c r="E16" s="1" t="s">
        <v>51</v>
      </c>
      <c r="F16" s="1" t="s">
        <v>43</v>
      </c>
      <c r="G16" s="1" t="s">
        <v>11</v>
      </c>
      <c r="H16" t="str">
        <f t="shared" si="1"/>
        <v>100m@自由形@14歳</v>
      </c>
      <c r="I16" s="3" t="str">
        <f t="shared" si="0"/>
        <v>53.40</v>
      </c>
      <c r="J16" s="3" t="str">
        <f t="shared" si="0"/>
        <v>54.68</v>
      </c>
      <c r="K16" s="3" t="str">
        <f t="shared" si="0"/>
        <v>58.29</v>
      </c>
      <c r="L16" s="3" t="str">
        <f t="shared" si="0"/>
        <v>59.09</v>
      </c>
    </row>
    <row r="17" spans="1:12" x14ac:dyDescent="0.15">
      <c r="A17" t="s">
        <v>28</v>
      </c>
      <c r="B17" s="1" t="s">
        <v>52</v>
      </c>
      <c r="C17" s="1" t="s">
        <v>53</v>
      </c>
      <c r="D17" s="1" t="s">
        <v>54</v>
      </c>
      <c r="E17" s="1" t="s">
        <v>44</v>
      </c>
      <c r="F17" s="1" t="s">
        <v>43</v>
      </c>
      <c r="G17" s="1" t="s">
        <v>11</v>
      </c>
      <c r="H17" t="str">
        <f t="shared" si="1"/>
        <v>100m@自由形@16歳以下</v>
      </c>
      <c r="I17" s="3" t="str">
        <f t="shared" si="0"/>
        <v>51.33</v>
      </c>
      <c r="J17" s="3" t="str">
        <f t="shared" si="0"/>
        <v>52.68</v>
      </c>
      <c r="K17" s="3" t="str">
        <f t="shared" si="0"/>
        <v>57.27</v>
      </c>
      <c r="L17" s="3" t="str">
        <f t="shared" si="0"/>
        <v>57.95</v>
      </c>
    </row>
    <row r="18" spans="1:12" x14ac:dyDescent="0.15">
      <c r="A18" s="1" t="s">
        <v>33</v>
      </c>
      <c r="B18" s="1" t="s">
        <v>55</v>
      </c>
      <c r="C18" s="1" t="s">
        <v>56</v>
      </c>
      <c r="D18" s="1" t="s">
        <v>57</v>
      </c>
      <c r="E18" s="1" t="s">
        <v>58</v>
      </c>
      <c r="F18" s="1" t="s">
        <v>43</v>
      </c>
      <c r="G18" s="1" t="s">
        <v>11</v>
      </c>
      <c r="H18" t="str">
        <f t="shared" si="1"/>
        <v>100m@自由形@17～18歳</v>
      </c>
      <c r="I18" s="3" t="str">
        <f t="shared" si="0"/>
        <v>50.32</v>
      </c>
      <c r="J18" s="3" t="str">
        <f t="shared" si="0"/>
        <v>51.98</v>
      </c>
      <c r="K18" s="3" t="str">
        <f t="shared" si="0"/>
        <v>57.20</v>
      </c>
      <c r="L18" s="3" t="str">
        <f t="shared" si="0"/>
        <v>57.93</v>
      </c>
    </row>
    <row r="19" spans="1:12" x14ac:dyDescent="0.15">
      <c r="A19" s="1" t="s">
        <v>59</v>
      </c>
      <c r="B19" s="1"/>
      <c r="H19" t="str">
        <f t="shared" si="1"/>
        <v>@@自由形・200m</v>
      </c>
      <c r="I19" s="3" t="str">
        <f t="shared" si="0"/>
        <v/>
      </c>
      <c r="J19" s="3" t="str">
        <f t="shared" si="0"/>
        <v/>
      </c>
      <c r="K19" s="3" t="str">
        <f t="shared" si="0"/>
        <v/>
      </c>
      <c r="L19" s="3" t="str">
        <f t="shared" si="0"/>
        <v/>
      </c>
    </row>
    <row r="20" spans="1:12" x14ac:dyDescent="0.15">
      <c r="A20" s="1" t="s">
        <v>13</v>
      </c>
      <c r="B20" s="1" t="s">
        <v>60</v>
      </c>
      <c r="C20" s="1" t="s">
        <v>61</v>
      </c>
      <c r="D20" s="1" t="s">
        <v>62</v>
      </c>
      <c r="E20" s="1" t="s">
        <v>63</v>
      </c>
      <c r="F20" s="1" t="s">
        <v>64</v>
      </c>
      <c r="G20" s="1" t="s">
        <v>11</v>
      </c>
      <c r="H20" t="str">
        <f t="shared" si="1"/>
        <v>200m@自由形@11歳</v>
      </c>
      <c r="I20" s="3" t="str">
        <f t="shared" si="0"/>
        <v>2:11.53</v>
      </c>
      <c r="J20" s="3" t="str">
        <f t="shared" si="0"/>
        <v>2:14.05</v>
      </c>
      <c r="K20" s="3" t="str">
        <f t="shared" si="0"/>
        <v>2:13.93</v>
      </c>
      <c r="L20" s="3" t="str">
        <f t="shared" si="0"/>
        <v>2:15.46</v>
      </c>
    </row>
    <row r="21" spans="1:12" x14ac:dyDescent="0.15">
      <c r="A21" s="1" t="s">
        <v>17</v>
      </c>
      <c r="B21" s="1" t="s">
        <v>65</v>
      </c>
      <c r="C21" s="1" t="s">
        <v>66</v>
      </c>
      <c r="D21" s="1" t="s">
        <v>67</v>
      </c>
      <c r="E21" s="1" t="s">
        <v>68</v>
      </c>
      <c r="F21" s="1" t="s">
        <v>64</v>
      </c>
      <c r="G21" s="1" t="s">
        <v>11</v>
      </c>
      <c r="H21" t="str">
        <f t="shared" si="1"/>
        <v>200m@自由形@12歳</v>
      </c>
      <c r="I21" s="3" t="str">
        <f t="shared" si="0"/>
        <v>2:05.83</v>
      </c>
      <c r="J21" s="3" t="str">
        <f t="shared" si="0"/>
        <v>2:08.00</v>
      </c>
      <c r="K21" s="3" t="str">
        <f t="shared" si="0"/>
        <v>2:10.88</v>
      </c>
      <c r="L21" s="3" t="str">
        <f t="shared" si="0"/>
        <v>2:11.47</v>
      </c>
    </row>
    <row r="22" spans="1:12" x14ac:dyDescent="0.15">
      <c r="A22" s="1" t="s">
        <v>22</v>
      </c>
      <c r="B22" s="1" t="s">
        <v>69</v>
      </c>
      <c r="C22" s="1" t="s">
        <v>70</v>
      </c>
      <c r="D22" s="1" t="s">
        <v>71</v>
      </c>
      <c r="E22" s="1" t="s">
        <v>72</v>
      </c>
      <c r="F22" s="1" t="s">
        <v>64</v>
      </c>
      <c r="G22" s="1" t="s">
        <v>11</v>
      </c>
      <c r="H22" t="str">
        <f t="shared" si="1"/>
        <v>200m@自由形@13歳</v>
      </c>
      <c r="I22" s="3" t="str">
        <f t="shared" si="0"/>
        <v>1:55.36</v>
      </c>
      <c r="J22" s="3" t="str">
        <f t="shared" si="0"/>
        <v>1:58.50</v>
      </c>
      <c r="K22" s="3" t="str">
        <f t="shared" si="0"/>
        <v>2:05.40</v>
      </c>
      <c r="L22" s="3" t="str">
        <f t="shared" si="0"/>
        <v>2:07.42</v>
      </c>
    </row>
    <row r="23" spans="1:12" x14ac:dyDescent="0.15">
      <c r="A23" s="1" t="s">
        <v>27</v>
      </c>
      <c r="B23" s="1" t="s">
        <v>69</v>
      </c>
      <c r="C23" s="1" t="s">
        <v>70</v>
      </c>
      <c r="D23" s="1" t="s">
        <v>71</v>
      </c>
      <c r="E23" s="1" t="s">
        <v>72</v>
      </c>
      <c r="F23" s="1" t="s">
        <v>64</v>
      </c>
      <c r="G23" s="1" t="s">
        <v>11</v>
      </c>
      <c r="H23" t="str">
        <f t="shared" si="1"/>
        <v>200m@自由形@14歳</v>
      </c>
      <c r="I23" s="3" t="str">
        <f t="shared" si="0"/>
        <v>1:55.36</v>
      </c>
      <c r="J23" s="3" t="str">
        <f t="shared" si="0"/>
        <v>1:58.50</v>
      </c>
      <c r="K23" s="3" t="str">
        <f t="shared" si="0"/>
        <v>2:05.40</v>
      </c>
      <c r="L23" s="3" t="str">
        <f t="shared" si="0"/>
        <v>2:07.42</v>
      </c>
    </row>
    <row r="24" spans="1:12" x14ac:dyDescent="0.15">
      <c r="A24" t="s">
        <v>28</v>
      </c>
      <c r="B24" s="1" t="s">
        <v>73</v>
      </c>
      <c r="C24" s="1" t="s">
        <v>74</v>
      </c>
      <c r="D24" s="1" t="s">
        <v>75</v>
      </c>
      <c r="E24" s="1" t="s">
        <v>76</v>
      </c>
      <c r="F24" s="1" t="s">
        <v>64</v>
      </c>
      <c r="G24" s="1" t="s">
        <v>11</v>
      </c>
      <c r="H24" t="str">
        <f t="shared" si="1"/>
        <v>200m@自由形@16歳以下</v>
      </c>
      <c r="I24" s="3" t="str">
        <f t="shared" si="0"/>
        <v>1:51.98</v>
      </c>
      <c r="J24" s="3" t="str">
        <f t="shared" si="0"/>
        <v>1:54.61</v>
      </c>
      <c r="K24" s="3" t="str">
        <f t="shared" si="0"/>
        <v>2:03.01</v>
      </c>
      <c r="L24" s="3" t="str">
        <f t="shared" si="0"/>
        <v>2:05.28</v>
      </c>
    </row>
    <row r="25" spans="1:12" x14ac:dyDescent="0.15">
      <c r="A25" s="1" t="s">
        <v>33</v>
      </c>
      <c r="B25" s="1" t="s">
        <v>77</v>
      </c>
      <c r="C25" s="1" t="s">
        <v>78</v>
      </c>
      <c r="D25" s="1" t="s">
        <v>79</v>
      </c>
      <c r="E25" s="1" t="s">
        <v>80</v>
      </c>
      <c r="F25" s="1" t="s">
        <v>64</v>
      </c>
      <c r="G25" s="1" t="s">
        <v>11</v>
      </c>
      <c r="H25" t="str">
        <f t="shared" si="1"/>
        <v>200m@自由形@17～18歳</v>
      </c>
      <c r="I25" s="3" t="str">
        <f t="shared" si="0"/>
        <v>1:49.88</v>
      </c>
      <c r="J25" s="3" t="str">
        <f t="shared" si="0"/>
        <v>1:53.08</v>
      </c>
      <c r="K25" s="3" t="str">
        <f t="shared" si="0"/>
        <v>2:02.63</v>
      </c>
      <c r="L25" s="3" t="str">
        <f t="shared" si="0"/>
        <v>2:04.57</v>
      </c>
    </row>
    <row r="26" spans="1:12" x14ac:dyDescent="0.15">
      <c r="A26" s="1" t="s">
        <v>81</v>
      </c>
      <c r="B26" s="1"/>
      <c r="H26" t="str">
        <f t="shared" si="1"/>
        <v>@@自由形・400m</v>
      </c>
      <c r="I26" s="3" t="str">
        <f t="shared" si="0"/>
        <v/>
      </c>
      <c r="J26" s="3" t="str">
        <f t="shared" si="0"/>
        <v/>
      </c>
      <c r="K26" s="3" t="str">
        <f t="shared" si="0"/>
        <v/>
      </c>
      <c r="L26" s="3" t="str">
        <f t="shared" si="0"/>
        <v/>
      </c>
    </row>
    <row r="27" spans="1:12" x14ac:dyDescent="0.15">
      <c r="A27" s="1" t="s">
        <v>22</v>
      </c>
      <c r="B27" s="1" t="s">
        <v>82</v>
      </c>
      <c r="C27" s="1" t="s">
        <v>83</v>
      </c>
      <c r="D27" s="1" t="s">
        <v>84</v>
      </c>
      <c r="E27" s="1" t="s">
        <v>85</v>
      </c>
      <c r="F27" s="1" t="s">
        <v>86</v>
      </c>
      <c r="G27" s="1" t="s">
        <v>11</v>
      </c>
      <c r="H27" t="str">
        <f t="shared" si="1"/>
        <v>400m@自由形@13歳</v>
      </c>
      <c r="I27" s="3" t="str">
        <f t="shared" si="0"/>
        <v>4:04.48</v>
      </c>
      <c r="J27" s="3" t="str">
        <f t="shared" si="0"/>
        <v>4:09.49</v>
      </c>
      <c r="K27" s="3" t="str">
        <f t="shared" si="0"/>
        <v>4:23.04</v>
      </c>
      <c r="L27" s="3" t="str">
        <f t="shared" si="0"/>
        <v>4:26.41</v>
      </c>
    </row>
    <row r="28" spans="1:12" x14ac:dyDescent="0.15">
      <c r="A28" s="1" t="s">
        <v>27</v>
      </c>
      <c r="B28" s="1" t="s">
        <v>82</v>
      </c>
      <c r="C28" s="1" t="s">
        <v>83</v>
      </c>
      <c r="D28" s="1" t="s">
        <v>84</v>
      </c>
      <c r="E28" s="1" t="s">
        <v>85</v>
      </c>
      <c r="F28" s="1" t="s">
        <v>86</v>
      </c>
      <c r="G28" s="1" t="s">
        <v>11</v>
      </c>
      <c r="H28" t="str">
        <f t="shared" si="1"/>
        <v>400m@自由形@14歳</v>
      </c>
      <c r="I28" s="3" t="str">
        <f t="shared" si="0"/>
        <v>4:04.48</v>
      </c>
      <c r="J28" s="3" t="str">
        <f t="shared" si="0"/>
        <v>4:09.49</v>
      </c>
      <c r="K28" s="3" t="str">
        <f t="shared" si="0"/>
        <v>4:23.04</v>
      </c>
      <c r="L28" s="3" t="str">
        <f t="shared" si="0"/>
        <v>4:26.41</v>
      </c>
    </row>
    <row r="29" spans="1:12" x14ac:dyDescent="0.15">
      <c r="A29" t="s">
        <v>28</v>
      </c>
      <c r="B29" s="1" t="s">
        <v>87</v>
      </c>
      <c r="C29" s="1" t="s">
        <v>88</v>
      </c>
      <c r="D29" s="1" t="s">
        <v>89</v>
      </c>
      <c r="E29" s="1" t="s">
        <v>90</v>
      </c>
      <c r="F29" s="1" t="s">
        <v>86</v>
      </c>
      <c r="G29" s="1" t="s">
        <v>11</v>
      </c>
      <c r="H29" t="str">
        <f t="shared" si="1"/>
        <v>400m@自由形@16歳以下</v>
      </c>
      <c r="I29" s="3" t="str">
        <f t="shared" si="0"/>
        <v>3:56.21</v>
      </c>
      <c r="J29" s="3" t="str">
        <f t="shared" si="0"/>
        <v>4:01.59</v>
      </c>
      <c r="K29" s="3" t="str">
        <f t="shared" si="0"/>
        <v>4:17.98</v>
      </c>
      <c r="L29" s="3" t="str">
        <f t="shared" si="0"/>
        <v>4:21.42</v>
      </c>
    </row>
    <row r="30" spans="1:12" x14ac:dyDescent="0.15">
      <c r="A30" s="1" t="s">
        <v>33</v>
      </c>
      <c r="B30" s="1" t="s">
        <v>91</v>
      </c>
      <c r="C30" s="1" t="s">
        <v>92</v>
      </c>
      <c r="D30" s="1" t="s">
        <v>93</v>
      </c>
      <c r="E30" s="1" t="s">
        <v>94</v>
      </c>
      <c r="F30" s="1" t="s">
        <v>86</v>
      </c>
      <c r="G30" s="1" t="s">
        <v>11</v>
      </c>
      <c r="H30" t="str">
        <f t="shared" si="1"/>
        <v>400m@自由形@17～18歳</v>
      </c>
      <c r="I30" s="3" t="str">
        <f t="shared" si="0"/>
        <v>3:52.86</v>
      </c>
      <c r="J30" s="3" t="str">
        <f t="shared" si="0"/>
        <v>3:59.63</v>
      </c>
      <c r="K30" s="3" t="str">
        <f t="shared" si="0"/>
        <v>4:17.46</v>
      </c>
      <c r="L30" s="3" t="str">
        <f t="shared" si="0"/>
        <v>4:20.55</v>
      </c>
    </row>
    <row r="31" spans="1:12" x14ac:dyDescent="0.15">
      <c r="A31" s="1" t="s">
        <v>95</v>
      </c>
      <c r="B31" s="1"/>
      <c r="H31" t="str">
        <f t="shared" si="1"/>
        <v>@@自由形・800m</v>
      </c>
      <c r="I31" s="3" t="str">
        <f t="shared" si="0"/>
        <v/>
      </c>
      <c r="J31" s="3" t="str">
        <f t="shared" si="0"/>
        <v/>
      </c>
      <c r="K31" s="3" t="str">
        <f t="shared" si="0"/>
        <v/>
      </c>
      <c r="L31" s="3" t="str">
        <f t="shared" si="0"/>
        <v/>
      </c>
    </row>
    <row r="32" spans="1:12" x14ac:dyDescent="0.15">
      <c r="A32" s="1" t="s">
        <v>27</v>
      </c>
      <c r="B32" s="1"/>
      <c r="C32" s="1"/>
      <c r="D32" s="1" t="s">
        <v>96</v>
      </c>
      <c r="E32" s="1" t="s">
        <v>97</v>
      </c>
      <c r="F32" s="1" t="s">
        <v>98</v>
      </c>
      <c r="G32" s="1" t="s">
        <v>11</v>
      </c>
      <c r="H32" t="str">
        <f t="shared" si="1"/>
        <v>800m@自由形@14歳</v>
      </c>
      <c r="I32" s="3" t="str">
        <f t="shared" si="0"/>
        <v/>
      </c>
      <c r="J32" s="3" t="str">
        <f t="shared" si="0"/>
        <v/>
      </c>
      <c r="K32" s="3" t="str">
        <f t="shared" si="0"/>
        <v>8:52.85</v>
      </c>
      <c r="L32" s="3" t="str">
        <f t="shared" si="0"/>
        <v>8:59.68</v>
      </c>
    </row>
    <row r="33" spans="1:12" x14ac:dyDescent="0.15">
      <c r="A33" t="s">
        <v>28</v>
      </c>
      <c r="B33" s="1"/>
      <c r="C33" s="1"/>
      <c r="D33" t="s">
        <v>99</v>
      </c>
      <c r="E33" t="s">
        <v>100</v>
      </c>
      <c r="F33" s="1" t="s">
        <v>98</v>
      </c>
      <c r="G33" s="1" t="s">
        <v>11</v>
      </c>
      <c r="H33" t="str">
        <f t="shared" si="1"/>
        <v>800m@自由形@16歳以下</v>
      </c>
      <c r="I33" s="3" t="str">
        <f t="shared" si="0"/>
        <v/>
      </c>
      <c r="J33" s="3" t="str">
        <f t="shared" si="0"/>
        <v/>
      </c>
      <c r="K33" s="3" t="str">
        <f t="shared" si="0"/>
        <v>8:50.38</v>
      </c>
      <c r="L33" s="3" t="str">
        <f t="shared" si="0"/>
        <v>8:57.12</v>
      </c>
    </row>
    <row r="34" spans="1:12" x14ac:dyDescent="0.15">
      <c r="A34" s="1" t="s">
        <v>33</v>
      </c>
      <c r="B34" s="1"/>
      <c r="C34" s="1"/>
      <c r="D34" s="1" t="s">
        <v>101</v>
      </c>
      <c r="E34" s="1" t="s">
        <v>102</v>
      </c>
      <c r="F34" s="1" t="s">
        <v>98</v>
      </c>
      <c r="G34" s="1" t="s">
        <v>11</v>
      </c>
      <c r="H34" t="str">
        <f t="shared" si="1"/>
        <v>800m@自由形@17～18歳</v>
      </c>
      <c r="I34" s="3" t="str">
        <f t="shared" si="0"/>
        <v/>
      </c>
      <c r="J34" s="3" t="str">
        <f t="shared" si="0"/>
        <v/>
      </c>
      <c r="K34" s="3" t="str">
        <f t="shared" si="0"/>
        <v>8:48.04</v>
      </c>
      <c r="L34" s="3" t="str">
        <f t="shared" si="0"/>
        <v>8:56.41</v>
      </c>
    </row>
    <row r="35" spans="1:12" x14ac:dyDescent="0.15">
      <c r="A35" s="1" t="s">
        <v>103</v>
      </c>
      <c r="B35" s="1"/>
      <c r="H35" t="str">
        <f t="shared" si="1"/>
        <v>@@自由形・1500m</v>
      </c>
      <c r="I35" s="3" t="str">
        <f t="shared" si="0"/>
        <v/>
      </c>
      <c r="J35" s="3" t="str">
        <f t="shared" si="0"/>
        <v/>
      </c>
      <c r="K35" s="3" t="str">
        <f t="shared" si="0"/>
        <v/>
      </c>
      <c r="L35" s="3" t="str">
        <f t="shared" si="0"/>
        <v/>
      </c>
    </row>
    <row r="36" spans="1:12" x14ac:dyDescent="0.15">
      <c r="A36" s="1" t="s">
        <v>27</v>
      </c>
      <c r="B36" s="1" t="s">
        <v>104</v>
      </c>
      <c r="C36" s="1" t="s">
        <v>105</v>
      </c>
      <c r="D36" s="1"/>
      <c r="E36" s="1"/>
      <c r="F36" s="1" t="s">
        <v>106</v>
      </c>
      <c r="G36" s="1" t="s">
        <v>11</v>
      </c>
      <c r="H36" t="str">
        <f t="shared" si="1"/>
        <v>1500m@自由形@14歳</v>
      </c>
      <c r="I36" s="3" t="str">
        <f t="shared" ref="I36:L62" si="2">IF(B36="","",B36)</f>
        <v>15:59.38</v>
      </c>
      <c r="J36" s="3" t="str">
        <f t="shared" si="2"/>
        <v>16:23.91</v>
      </c>
      <c r="K36" s="3" t="str">
        <f t="shared" si="2"/>
        <v/>
      </c>
      <c r="L36" s="3" t="str">
        <f t="shared" si="2"/>
        <v/>
      </c>
    </row>
    <row r="37" spans="1:12" x14ac:dyDescent="0.15">
      <c r="A37" t="s">
        <v>28</v>
      </c>
      <c r="B37" s="1" t="s">
        <v>107</v>
      </c>
      <c r="C37" s="1" t="s">
        <v>108</v>
      </c>
      <c r="D37" s="1"/>
      <c r="E37" s="1"/>
      <c r="F37" s="1" t="s">
        <v>106</v>
      </c>
      <c r="G37" s="1" t="s">
        <v>11</v>
      </c>
      <c r="H37" t="str">
        <f t="shared" si="1"/>
        <v>1500m@自由形@16歳以下</v>
      </c>
      <c r="I37" s="3" t="str">
        <f t="shared" si="2"/>
        <v>15:43.74</v>
      </c>
      <c r="J37" s="3" t="str">
        <f t="shared" si="2"/>
        <v>16:02.27</v>
      </c>
      <c r="K37" s="3" t="str">
        <f t="shared" si="2"/>
        <v/>
      </c>
      <c r="L37" s="3" t="str">
        <f t="shared" si="2"/>
        <v/>
      </c>
    </row>
    <row r="38" spans="1:12" x14ac:dyDescent="0.15">
      <c r="A38" s="1" t="s">
        <v>33</v>
      </c>
      <c r="B38" s="1" t="s">
        <v>109</v>
      </c>
      <c r="C38" s="1" t="s">
        <v>110</v>
      </c>
      <c r="D38" s="1"/>
      <c r="E38" s="1"/>
      <c r="F38" s="1" t="s">
        <v>106</v>
      </c>
      <c r="G38" s="1" t="s">
        <v>11</v>
      </c>
      <c r="H38" t="str">
        <f t="shared" si="1"/>
        <v>1500m@自由形@17～18歳</v>
      </c>
      <c r="I38" s="3" t="str">
        <f t="shared" si="2"/>
        <v>15:25.72</v>
      </c>
      <c r="J38" s="3" t="str">
        <f t="shared" si="2"/>
        <v>15:50.55</v>
      </c>
      <c r="K38" s="3" t="str">
        <f t="shared" si="2"/>
        <v/>
      </c>
      <c r="L38" s="3" t="str">
        <f t="shared" si="2"/>
        <v/>
      </c>
    </row>
    <row r="39" spans="1:12" x14ac:dyDescent="0.15">
      <c r="A39" s="1" t="s">
        <v>111</v>
      </c>
      <c r="B39" s="1"/>
      <c r="C39" s="1"/>
      <c r="D39" s="1"/>
      <c r="E39" s="1"/>
      <c r="H39" t="str">
        <f t="shared" si="1"/>
        <v>@@背泳ぎ・50m</v>
      </c>
      <c r="I39" s="3" t="str">
        <f t="shared" si="2"/>
        <v/>
      </c>
      <c r="J39" s="3" t="str">
        <f t="shared" si="2"/>
        <v/>
      </c>
      <c r="K39" s="3" t="str">
        <f t="shared" si="2"/>
        <v/>
      </c>
      <c r="L39" s="3" t="str">
        <f t="shared" si="2"/>
        <v/>
      </c>
    </row>
    <row r="40" spans="1:12" x14ac:dyDescent="0.15">
      <c r="A40" s="1" t="s">
        <v>5</v>
      </c>
      <c r="B40" s="1" t="s">
        <v>112</v>
      </c>
      <c r="C40" s="1" t="s">
        <v>113</v>
      </c>
      <c r="D40" s="1" t="s">
        <v>114</v>
      </c>
      <c r="E40" s="1" t="s">
        <v>115</v>
      </c>
      <c r="F40" s="1" t="s">
        <v>10</v>
      </c>
      <c r="G40" s="1" t="s">
        <v>116</v>
      </c>
      <c r="H40" t="str">
        <f t="shared" si="1"/>
        <v>50m@背泳ぎ@9歳以下</v>
      </c>
      <c r="I40" s="3" t="str">
        <f t="shared" si="2"/>
        <v>33.85</v>
      </c>
      <c r="J40" s="3" t="str">
        <f t="shared" si="2"/>
        <v>35.00</v>
      </c>
      <c r="K40" s="3" t="str">
        <f t="shared" si="2"/>
        <v>33.77</v>
      </c>
      <c r="L40" s="3" t="str">
        <f t="shared" si="2"/>
        <v>34.82</v>
      </c>
    </row>
    <row r="41" spans="1:12" x14ac:dyDescent="0.15">
      <c r="A41" s="1" t="s">
        <v>12</v>
      </c>
      <c r="B41" s="1" t="s">
        <v>112</v>
      </c>
      <c r="C41" s="1" t="s">
        <v>113</v>
      </c>
      <c r="D41" s="1" t="s">
        <v>114</v>
      </c>
      <c r="E41" s="1" t="s">
        <v>115</v>
      </c>
      <c r="F41" s="1" t="s">
        <v>10</v>
      </c>
      <c r="G41" s="1" t="s">
        <v>116</v>
      </c>
      <c r="H41" t="str">
        <f t="shared" si="1"/>
        <v>50m@背泳ぎ@10歳</v>
      </c>
      <c r="I41" s="3" t="str">
        <f t="shared" si="2"/>
        <v>33.85</v>
      </c>
      <c r="J41" s="3" t="str">
        <f t="shared" si="2"/>
        <v>35.00</v>
      </c>
      <c r="K41" s="3" t="str">
        <f t="shared" si="2"/>
        <v>33.77</v>
      </c>
      <c r="L41" s="3" t="str">
        <f t="shared" si="2"/>
        <v>34.82</v>
      </c>
    </row>
    <row r="42" spans="1:12" x14ac:dyDescent="0.15">
      <c r="A42" s="1" t="s">
        <v>13</v>
      </c>
      <c r="B42" s="1" t="s">
        <v>117</v>
      </c>
      <c r="C42" s="1" t="s">
        <v>118</v>
      </c>
      <c r="D42" s="1" t="s">
        <v>119</v>
      </c>
      <c r="E42" s="1" t="s">
        <v>120</v>
      </c>
      <c r="F42" s="1" t="s">
        <v>10</v>
      </c>
      <c r="G42" s="1" t="s">
        <v>116</v>
      </c>
      <c r="H42" t="str">
        <f t="shared" si="1"/>
        <v>50m@背泳ぎ@11歳</v>
      </c>
      <c r="I42" s="3" t="str">
        <f t="shared" si="2"/>
        <v>31.60</v>
      </c>
      <c r="J42" s="3" t="str">
        <f t="shared" si="2"/>
        <v>32.77</v>
      </c>
      <c r="K42" s="3" t="str">
        <f t="shared" si="2"/>
        <v>31.66</v>
      </c>
      <c r="L42" s="3" t="str">
        <f t="shared" si="2"/>
        <v>32.78</v>
      </c>
    </row>
    <row r="43" spans="1:12" x14ac:dyDescent="0.15">
      <c r="A43" s="1" t="s">
        <v>17</v>
      </c>
      <c r="B43" s="1" t="s">
        <v>121</v>
      </c>
      <c r="C43" s="1" t="s">
        <v>122</v>
      </c>
      <c r="D43" s="1" t="s">
        <v>123</v>
      </c>
      <c r="E43" s="1" t="s">
        <v>124</v>
      </c>
      <c r="F43" s="1" t="s">
        <v>10</v>
      </c>
      <c r="G43" s="1" t="s">
        <v>116</v>
      </c>
      <c r="H43" t="str">
        <f t="shared" si="1"/>
        <v>50m@背泳ぎ@12歳</v>
      </c>
      <c r="I43" s="3" t="str">
        <f t="shared" si="2"/>
        <v>29.97</v>
      </c>
      <c r="J43" s="3" t="str">
        <f t="shared" si="2"/>
        <v>31.27</v>
      </c>
      <c r="K43" s="3" t="str">
        <f t="shared" si="2"/>
        <v>31.01</v>
      </c>
      <c r="L43" s="3" t="str">
        <f t="shared" si="2"/>
        <v>31.92</v>
      </c>
    </row>
    <row r="44" spans="1:12" x14ac:dyDescent="0.15">
      <c r="A44" s="1" t="s">
        <v>33</v>
      </c>
      <c r="B44" s="1" t="s">
        <v>125</v>
      </c>
      <c r="C44" t="s">
        <v>126</v>
      </c>
      <c r="D44" t="s">
        <v>127</v>
      </c>
      <c r="E44" t="s">
        <v>128</v>
      </c>
      <c r="F44" s="1" t="s">
        <v>10</v>
      </c>
      <c r="G44" s="1" t="s">
        <v>116</v>
      </c>
      <c r="H44" t="str">
        <f t="shared" si="1"/>
        <v>50m@背泳ぎ@17～18歳</v>
      </c>
      <c r="I44" s="3" t="str">
        <f t="shared" si="2"/>
        <v>25.56</v>
      </c>
      <c r="J44" s="3" t="str">
        <f t="shared" si="2"/>
        <v>27.21</v>
      </c>
      <c r="K44" s="3" t="str">
        <f t="shared" si="2"/>
        <v>28.76</v>
      </c>
      <c r="L44" s="3" t="str">
        <f t="shared" si="2"/>
        <v>30.25</v>
      </c>
    </row>
    <row r="45" spans="1:12" x14ac:dyDescent="0.15">
      <c r="A45" s="1" t="s">
        <v>129</v>
      </c>
      <c r="B45" s="1"/>
      <c r="C45" s="1"/>
      <c r="D45" s="1"/>
      <c r="E45" s="1"/>
      <c r="F45" s="1"/>
      <c r="G45" s="1"/>
      <c r="H45" t="str">
        <f t="shared" si="1"/>
        <v>@@背泳ぎ・100m</v>
      </c>
      <c r="I45" s="3" t="str">
        <f t="shared" si="2"/>
        <v/>
      </c>
      <c r="J45" s="3" t="str">
        <f t="shared" si="2"/>
        <v/>
      </c>
      <c r="K45" s="3" t="str">
        <f t="shared" si="2"/>
        <v/>
      </c>
      <c r="L45" s="3" t="str">
        <f t="shared" si="2"/>
        <v/>
      </c>
    </row>
    <row r="46" spans="1:12" x14ac:dyDescent="0.15">
      <c r="A46" t="s">
        <v>13</v>
      </c>
      <c r="B46" s="1" t="s">
        <v>130</v>
      </c>
      <c r="C46" s="1" t="s">
        <v>131</v>
      </c>
      <c r="D46" s="1" t="s">
        <v>132</v>
      </c>
      <c r="E46" s="1" t="s">
        <v>133</v>
      </c>
      <c r="F46" s="1" t="s">
        <v>43</v>
      </c>
      <c r="G46" s="1" t="s">
        <v>116</v>
      </c>
      <c r="H46" t="str">
        <f t="shared" si="1"/>
        <v>100m@背泳ぎ@11歳</v>
      </c>
      <c r="I46" s="3" t="str">
        <f t="shared" si="2"/>
        <v>1:08.48</v>
      </c>
      <c r="J46" s="3" t="str">
        <f t="shared" si="2"/>
        <v>1:10.53</v>
      </c>
      <c r="K46" s="3" t="str">
        <f t="shared" si="2"/>
        <v>1:08.89</v>
      </c>
      <c r="L46" s="3" t="str">
        <f t="shared" si="2"/>
        <v>1:10.72</v>
      </c>
    </row>
    <row r="47" spans="1:12" x14ac:dyDescent="0.15">
      <c r="A47" s="1" t="s">
        <v>17</v>
      </c>
      <c r="B47" s="1" t="s">
        <v>134</v>
      </c>
      <c r="C47" s="1" t="s">
        <v>135</v>
      </c>
      <c r="D47" s="1" t="s">
        <v>136</v>
      </c>
      <c r="E47" s="1" t="s">
        <v>137</v>
      </c>
      <c r="F47" s="1" t="s">
        <v>43</v>
      </c>
      <c r="G47" s="1" t="s">
        <v>116</v>
      </c>
      <c r="H47" t="str">
        <f t="shared" si="1"/>
        <v>100m@背泳ぎ@12歳</v>
      </c>
      <c r="I47" s="3" t="str">
        <f t="shared" si="2"/>
        <v>1:04.75</v>
      </c>
      <c r="J47" s="3" t="str">
        <f t="shared" si="2"/>
        <v>1:07.26</v>
      </c>
      <c r="K47" s="3" t="str">
        <f t="shared" si="2"/>
        <v>1:06.76</v>
      </c>
      <c r="L47" s="3" t="str">
        <f t="shared" si="2"/>
        <v>1:08.56</v>
      </c>
    </row>
    <row r="48" spans="1:12" x14ac:dyDescent="0.15">
      <c r="A48" s="1" t="s">
        <v>22</v>
      </c>
      <c r="B48" s="1" t="s">
        <v>138</v>
      </c>
      <c r="C48" s="1" t="s">
        <v>139</v>
      </c>
      <c r="D48" s="1" t="s">
        <v>140</v>
      </c>
      <c r="E48" s="1" t="s">
        <v>141</v>
      </c>
      <c r="F48" s="1" t="s">
        <v>43</v>
      </c>
      <c r="G48" s="1" t="s">
        <v>116</v>
      </c>
      <c r="H48" t="str">
        <f t="shared" si="1"/>
        <v>100m@背泳ぎ@13歳</v>
      </c>
      <c r="I48" s="3" t="str">
        <f t="shared" si="2"/>
        <v>58.93</v>
      </c>
      <c r="J48" s="3" t="str">
        <f t="shared" si="2"/>
        <v>1:01.34</v>
      </c>
      <c r="K48" s="3" t="str">
        <f t="shared" si="2"/>
        <v>1:03.90</v>
      </c>
      <c r="L48" s="3" t="str">
        <f t="shared" si="2"/>
        <v>1:05.43</v>
      </c>
    </row>
    <row r="49" spans="1:12" x14ac:dyDescent="0.15">
      <c r="A49" s="1" t="s">
        <v>27</v>
      </c>
      <c r="B49" s="1" t="s">
        <v>138</v>
      </c>
      <c r="C49" s="1" t="s">
        <v>139</v>
      </c>
      <c r="D49" s="1" t="s">
        <v>140</v>
      </c>
      <c r="E49" s="1" t="s">
        <v>141</v>
      </c>
      <c r="F49" s="1" t="s">
        <v>43</v>
      </c>
      <c r="G49" s="1" t="s">
        <v>116</v>
      </c>
      <c r="H49" t="str">
        <f t="shared" si="1"/>
        <v>100m@背泳ぎ@14歳</v>
      </c>
      <c r="I49" s="3" t="str">
        <f t="shared" si="2"/>
        <v>58.93</v>
      </c>
      <c r="J49" s="3" t="str">
        <f t="shared" si="2"/>
        <v>1:01.34</v>
      </c>
      <c r="K49" s="3" t="str">
        <f t="shared" si="2"/>
        <v>1:03.90</v>
      </c>
      <c r="L49" s="3" t="str">
        <f t="shared" si="2"/>
        <v>1:05.43</v>
      </c>
    </row>
    <row r="50" spans="1:12" x14ac:dyDescent="0.15">
      <c r="A50" s="1" t="s">
        <v>28</v>
      </c>
      <c r="B50" s="1" t="s">
        <v>142</v>
      </c>
      <c r="C50" s="1" t="s">
        <v>143</v>
      </c>
      <c r="D50" s="1" t="s">
        <v>144</v>
      </c>
      <c r="E50" s="1" t="s">
        <v>145</v>
      </c>
      <c r="F50" s="1" t="s">
        <v>43</v>
      </c>
      <c r="G50" s="1" t="s">
        <v>116</v>
      </c>
      <c r="H50" t="str">
        <f>F50&amp;"@"&amp;G50&amp;"@"&amp;A50</f>
        <v>100m@背泳ぎ@16歳以下</v>
      </c>
      <c r="I50" s="3" t="str">
        <f t="shared" si="2"/>
        <v>56.34</v>
      </c>
      <c r="J50" s="3" t="str">
        <f t="shared" si="2"/>
        <v>58.83</v>
      </c>
      <c r="K50" s="3" t="str">
        <f t="shared" si="2"/>
        <v>1:02.58</v>
      </c>
      <c r="L50" s="3" t="str">
        <f t="shared" si="2"/>
        <v>1:04.17</v>
      </c>
    </row>
    <row r="51" spans="1:12" x14ac:dyDescent="0.15">
      <c r="A51" s="1" t="s">
        <v>33</v>
      </c>
      <c r="B51" s="1" t="s">
        <v>146</v>
      </c>
      <c r="C51" t="s">
        <v>147</v>
      </c>
      <c r="D51" t="s">
        <v>148</v>
      </c>
      <c r="E51" t="s">
        <v>149</v>
      </c>
      <c r="F51" s="1" t="s">
        <v>43</v>
      </c>
      <c r="G51" s="1" t="s">
        <v>116</v>
      </c>
      <c r="H51" t="str">
        <f>F51&amp;"@"&amp;G51&amp;"@"&amp;A51</f>
        <v>100m@背泳ぎ@17～18歳</v>
      </c>
      <c r="I51" s="3" t="str">
        <f t="shared" si="2"/>
        <v>55.30</v>
      </c>
      <c r="J51" s="3" t="str">
        <f t="shared" si="2"/>
        <v>58.10</v>
      </c>
      <c r="K51" s="3" t="str">
        <f t="shared" si="2"/>
        <v>1:02.37</v>
      </c>
      <c r="L51" s="3" t="str">
        <f t="shared" si="2"/>
        <v>1:04.15</v>
      </c>
    </row>
    <row r="52" spans="1:12" x14ac:dyDescent="0.15">
      <c r="A52" s="1" t="s">
        <v>150</v>
      </c>
      <c r="B52" s="1"/>
      <c r="C52" s="1"/>
      <c r="D52" s="1"/>
      <c r="E52" s="1"/>
      <c r="F52" s="1"/>
      <c r="G52" s="1"/>
      <c r="H52" t="str">
        <f>F52&amp;"@"&amp;G52&amp;"@"&amp;A52</f>
        <v>@@背泳ぎ・200m</v>
      </c>
      <c r="I52" s="3" t="str">
        <f t="shared" si="2"/>
        <v/>
      </c>
      <c r="J52" s="3" t="str">
        <f t="shared" si="2"/>
        <v/>
      </c>
      <c r="K52" s="3" t="str">
        <f t="shared" si="2"/>
        <v/>
      </c>
      <c r="L52" s="3" t="str">
        <f t="shared" si="2"/>
        <v/>
      </c>
    </row>
    <row r="53" spans="1:12" x14ac:dyDescent="0.15">
      <c r="A53" t="s">
        <v>22</v>
      </c>
      <c r="B53" s="1" t="s">
        <v>151</v>
      </c>
      <c r="C53" s="1" t="s">
        <v>152</v>
      </c>
      <c r="D53" s="1" t="s">
        <v>153</v>
      </c>
      <c r="E53" s="1" t="s">
        <v>154</v>
      </c>
      <c r="F53" s="1" t="s">
        <v>64</v>
      </c>
      <c r="G53" s="1" t="s">
        <v>116</v>
      </c>
      <c r="H53" t="str">
        <f>F53&amp;"@"&amp;G53&amp;"@"&amp;A53</f>
        <v>200m@背泳ぎ@13歳</v>
      </c>
      <c r="I53" s="3" t="str">
        <f t="shared" si="2"/>
        <v>2:08.18</v>
      </c>
      <c r="J53" s="3" t="str">
        <f t="shared" si="2"/>
        <v>2:12.25</v>
      </c>
      <c r="K53" s="3" t="str">
        <f t="shared" si="2"/>
        <v>2:16.99</v>
      </c>
      <c r="L53" s="3" t="str">
        <f t="shared" si="2"/>
        <v>2:20.59</v>
      </c>
    </row>
    <row r="54" spans="1:12" x14ac:dyDescent="0.15">
      <c r="A54" s="1" t="s">
        <v>27</v>
      </c>
      <c r="B54" s="1" t="s">
        <v>151</v>
      </c>
      <c r="C54" s="1" t="s">
        <v>152</v>
      </c>
      <c r="D54" s="1" t="s">
        <v>153</v>
      </c>
      <c r="E54" s="1" t="s">
        <v>154</v>
      </c>
      <c r="F54" s="1" t="s">
        <v>64</v>
      </c>
      <c r="G54" s="1" t="s">
        <v>116</v>
      </c>
      <c r="H54" t="str">
        <f>F54&amp;"@"&amp;G54&amp;"@"&amp;A54</f>
        <v>200m@背泳ぎ@14歳</v>
      </c>
      <c r="I54" s="3" t="str">
        <f t="shared" si="2"/>
        <v>2:08.18</v>
      </c>
      <c r="J54" s="3" t="str">
        <f t="shared" si="2"/>
        <v>2:12.25</v>
      </c>
      <c r="K54" s="3" t="str">
        <f t="shared" si="2"/>
        <v>2:16.99</v>
      </c>
      <c r="L54" s="3" t="str">
        <f t="shared" si="2"/>
        <v>2:20.59</v>
      </c>
    </row>
    <row r="55" spans="1:12" x14ac:dyDescent="0.15">
      <c r="A55" s="1" t="s">
        <v>28</v>
      </c>
      <c r="B55" s="1" t="s">
        <v>155</v>
      </c>
      <c r="C55" s="1" t="s">
        <v>156</v>
      </c>
      <c r="D55" s="1" t="s">
        <v>157</v>
      </c>
      <c r="E55" s="1" t="s">
        <v>158</v>
      </c>
      <c r="F55" s="1" t="s">
        <v>64</v>
      </c>
      <c r="G55" s="1" t="s">
        <v>116</v>
      </c>
      <c r="H55" t="str">
        <f t="shared" si="1"/>
        <v>200m@背泳ぎ@16歳以下</v>
      </c>
      <c r="I55" s="3" t="str">
        <f t="shared" si="2"/>
        <v>2:02.74</v>
      </c>
      <c r="J55" s="3" t="str">
        <f t="shared" si="2"/>
        <v>2:07.41</v>
      </c>
      <c r="K55" s="3" t="str">
        <f t="shared" si="2"/>
        <v>2:14.04</v>
      </c>
      <c r="L55" s="3" t="str">
        <f t="shared" si="2"/>
        <v>2:17.46</v>
      </c>
    </row>
    <row r="56" spans="1:12" x14ac:dyDescent="0.15">
      <c r="A56" s="1" t="s">
        <v>33</v>
      </c>
      <c r="B56" s="1" t="s">
        <v>159</v>
      </c>
      <c r="C56" t="s">
        <v>160</v>
      </c>
      <c r="D56" t="s">
        <v>161</v>
      </c>
      <c r="E56" t="s">
        <v>162</v>
      </c>
      <c r="F56" s="1" t="s">
        <v>64</v>
      </c>
      <c r="G56" s="1" t="s">
        <v>116</v>
      </c>
      <c r="H56" t="str">
        <f t="shared" si="1"/>
        <v>200m@背泳ぎ@17～18歳</v>
      </c>
      <c r="I56" s="3" t="str">
        <f t="shared" si="2"/>
        <v>2:01.03</v>
      </c>
      <c r="J56" s="3" t="str">
        <f t="shared" si="2"/>
        <v>2:05.80</v>
      </c>
      <c r="K56" s="3" t="str">
        <f t="shared" si="2"/>
        <v>2:14.03</v>
      </c>
      <c r="L56" s="3" t="str">
        <f t="shared" si="2"/>
        <v>2:17.36</v>
      </c>
    </row>
    <row r="57" spans="1:12" x14ac:dyDescent="0.15">
      <c r="A57" s="1" t="s">
        <v>163</v>
      </c>
      <c r="B57" s="1"/>
      <c r="C57" s="1"/>
      <c r="D57" s="1"/>
      <c r="E57" s="1"/>
      <c r="F57" s="1"/>
      <c r="G57" s="1"/>
      <c r="H57" t="str">
        <f>F57&amp;"@"&amp;G57&amp;"@"&amp;A57</f>
        <v>@@平泳ぎ・50m</v>
      </c>
      <c r="I57" s="3" t="str">
        <f t="shared" si="2"/>
        <v/>
      </c>
      <c r="J57" s="3" t="str">
        <f t="shared" si="2"/>
        <v/>
      </c>
      <c r="K57" s="3" t="str">
        <f t="shared" si="2"/>
        <v/>
      </c>
      <c r="L57" s="3" t="str">
        <f t="shared" si="2"/>
        <v/>
      </c>
    </row>
    <row r="58" spans="1:12" x14ac:dyDescent="0.15">
      <c r="A58" t="s">
        <v>5</v>
      </c>
      <c r="B58" s="1" t="s">
        <v>164</v>
      </c>
      <c r="C58" s="1" t="s">
        <v>165</v>
      </c>
      <c r="D58" s="1" t="s">
        <v>166</v>
      </c>
      <c r="E58" s="1" t="s">
        <v>167</v>
      </c>
      <c r="F58" s="1" t="s">
        <v>10</v>
      </c>
      <c r="G58" s="1" t="s">
        <v>168</v>
      </c>
      <c r="H58" t="str">
        <f>F58&amp;"@"&amp;G58&amp;"@"&amp;A58</f>
        <v>50m@平泳ぎ@9歳以下</v>
      </c>
      <c r="I58" s="3" t="str">
        <f t="shared" si="2"/>
        <v>37.46</v>
      </c>
      <c r="J58" s="3" t="str">
        <f t="shared" si="2"/>
        <v>38.52</v>
      </c>
      <c r="K58" s="3" t="str">
        <f t="shared" si="2"/>
        <v>37.91</v>
      </c>
      <c r="L58" s="3" t="str">
        <f t="shared" si="2"/>
        <v>38.81</v>
      </c>
    </row>
    <row r="59" spans="1:12" x14ac:dyDescent="0.15">
      <c r="A59" s="1" t="s">
        <v>12</v>
      </c>
      <c r="B59" s="1" t="s">
        <v>164</v>
      </c>
      <c r="C59" s="1" t="s">
        <v>165</v>
      </c>
      <c r="D59" s="1" t="s">
        <v>166</v>
      </c>
      <c r="E59" s="1" t="s">
        <v>167</v>
      </c>
      <c r="F59" s="1" t="s">
        <v>10</v>
      </c>
      <c r="G59" s="1" t="s">
        <v>168</v>
      </c>
      <c r="H59" t="str">
        <f>F59&amp;"@"&amp;G59&amp;"@"&amp;A59</f>
        <v>50m@平泳ぎ@10歳</v>
      </c>
      <c r="I59" s="3" t="str">
        <f t="shared" si="2"/>
        <v>37.46</v>
      </c>
      <c r="J59" s="3" t="str">
        <f t="shared" si="2"/>
        <v>38.52</v>
      </c>
      <c r="K59" s="3" t="str">
        <f t="shared" si="2"/>
        <v>37.91</v>
      </c>
      <c r="L59" s="3" t="str">
        <f t="shared" si="2"/>
        <v>38.81</v>
      </c>
    </row>
    <row r="60" spans="1:12" x14ac:dyDescent="0.15">
      <c r="A60" s="1" t="s">
        <v>13</v>
      </c>
      <c r="B60" s="1" t="s">
        <v>169</v>
      </c>
      <c r="C60" s="1" t="s">
        <v>170</v>
      </c>
      <c r="D60" s="1" t="s">
        <v>171</v>
      </c>
      <c r="E60" s="1" t="s">
        <v>172</v>
      </c>
      <c r="F60" s="1" t="s">
        <v>10</v>
      </c>
      <c r="G60" s="1" t="s">
        <v>168</v>
      </c>
      <c r="H60" t="str">
        <f t="shared" si="1"/>
        <v>50m@平泳ぎ@11歳</v>
      </c>
      <c r="I60" s="3" t="str">
        <f t="shared" si="2"/>
        <v>34.48</v>
      </c>
      <c r="J60" s="3" t="str">
        <f t="shared" si="2"/>
        <v>35.30</v>
      </c>
      <c r="K60" s="3" t="str">
        <f t="shared" si="2"/>
        <v>35.40</v>
      </c>
      <c r="L60" s="3" t="str">
        <f t="shared" si="2"/>
        <v>36.40</v>
      </c>
    </row>
    <row r="61" spans="1:12" x14ac:dyDescent="0.15">
      <c r="A61" s="1" t="s">
        <v>17</v>
      </c>
      <c r="B61" s="1" t="s">
        <v>173</v>
      </c>
      <c r="C61" s="1" t="s">
        <v>174</v>
      </c>
      <c r="D61" s="1" t="s">
        <v>175</v>
      </c>
      <c r="E61" s="1" t="s">
        <v>176</v>
      </c>
      <c r="F61" s="1" t="s">
        <v>10</v>
      </c>
      <c r="G61" s="1" t="s">
        <v>168</v>
      </c>
      <c r="H61" t="str">
        <f t="shared" si="1"/>
        <v>50m@平泳ぎ@12歳</v>
      </c>
      <c r="I61" s="3" t="str">
        <f t="shared" si="2"/>
        <v>32.91</v>
      </c>
      <c r="J61" s="3" t="str">
        <f t="shared" si="2"/>
        <v>33.49</v>
      </c>
      <c r="K61" s="3" t="str">
        <f t="shared" si="2"/>
        <v>34.69</v>
      </c>
      <c r="L61" s="3" t="str">
        <f t="shared" si="2"/>
        <v>35.50</v>
      </c>
    </row>
    <row r="62" spans="1:12" x14ac:dyDescent="0.15">
      <c r="A62" s="1" t="s">
        <v>33</v>
      </c>
      <c r="B62" s="1" t="s">
        <v>177</v>
      </c>
      <c r="C62" s="1" t="s">
        <v>178</v>
      </c>
      <c r="D62" s="1" t="s">
        <v>179</v>
      </c>
      <c r="E62" s="1" t="s">
        <v>180</v>
      </c>
      <c r="F62" s="1" t="s">
        <v>10</v>
      </c>
      <c r="G62" s="1" t="s">
        <v>168</v>
      </c>
      <c r="H62" t="str">
        <f t="shared" si="1"/>
        <v>50m@平泳ぎ@17～18歳</v>
      </c>
      <c r="I62" s="3" t="str">
        <f t="shared" si="2"/>
        <v>28.55</v>
      </c>
      <c r="J62" s="3" t="str">
        <f t="shared" si="2"/>
        <v>29.81</v>
      </c>
      <c r="K62" s="3" t="str">
        <f t="shared" si="2"/>
        <v>32.41</v>
      </c>
      <c r="L62" s="3" t="str">
        <f t="shared" si="2"/>
        <v>33.58</v>
      </c>
    </row>
    <row r="63" spans="1:12" x14ac:dyDescent="0.15">
      <c r="A63" s="1" t="s">
        <v>181</v>
      </c>
      <c r="B63" s="1"/>
      <c r="C63" s="1"/>
      <c r="D63" s="1"/>
      <c r="E63" s="1"/>
      <c r="F63" s="1"/>
      <c r="G63" s="1"/>
      <c r="H63" t="str">
        <f t="shared" si="1"/>
        <v>@@平泳ぎ・100m</v>
      </c>
      <c r="I63" s="3" t="str">
        <f t="shared" ref="I63:L68" si="3">IF(B63="","",B63)</f>
        <v/>
      </c>
      <c r="J63" s="3" t="str">
        <f t="shared" si="3"/>
        <v/>
      </c>
      <c r="K63" s="3" t="str">
        <f t="shared" si="3"/>
        <v/>
      </c>
      <c r="L63" s="3" t="str">
        <f t="shared" si="3"/>
        <v/>
      </c>
    </row>
    <row r="64" spans="1:12" x14ac:dyDescent="0.15">
      <c r="A64" s="1" t="s">
        <v>13</v>
      </c>
      <c r="B64" s="1" t="s">
        <v>182</v>
      </c>
      <c r="C64" s="1" t="s">
        <v>183</v>
      </c>
      <c r="D64" s="1" t="s">
        <v>184</v>
      </c>
      <c r="E64" s="1" t="s">
        <v>185</v>
      </c>
      <c r="F64" s="1" t="s">
        <v>43</v>
      </c>
      <c r="G64" s="1" t="s">
        <v>168</v>
      </c>
      <c r="H64" t="str">
        <f t="shared" si="1"/>
        <v>100m@平泳ぎ@11歳</v>
      </c>
      <c r="I64" s="3" t="str">
        <f t="shared" si="3"/>
        <v>1:14.80</v>
      </c>
      <c r="J64" s="3" t="str">
        <f t="shared" si="3"/>
        <v>1:17.37</v>
      </c>
      <c r="K64" s="3" t="str">
        <f t="shared" si="3"/>
        <v>1:16.63</v>
      </c>
      <c r="L64" s="3" t="str">
        <f t="shared" si="3"/>
        <v>1:18.33</v>
      </c>
    </row>
    <row r="65" spans="1:12" x14ac:dyDescent="0.15">
      <c r="A65" s="1" t="s">
        <v>17</v>
      </c>
      <c r="B65" s="1" t="s">
        <v>186</v>
      </c>
      <c r="C65" t="s">
        <v>187</v>
      </c>
      <c r="D65" t="s">
        <v>188</v>
      </c>
      <c r="E65" t="s">
        <v>189</v>
      </c>
      <c r="F65" s="1" t="s">
        <v>43</v>
      </c>
      <c r="G65" s="1" t="s">
        <v>168</v>
      </c>
      <c r="H65" t="str">
        <f t="shared" si="1"/>
        <v>100m@平泳ぎ@12歳</v>
      </c>
      <c r="I65" s="3" t="str">
        <f t="shared" si="3"/>
        <v>1:11.15</v>
      </c>
      <c r="J65" s="3" t="str">
        <f t="shared" si="3"/>
        <v>1:12.68</v>
      </c>
      <c r="K65" s="3" t="str">
        <f t="shared" si="3"/>
        <v>1:14.61</v>
      </c>
      <c r="L65" s="3" t="str">
        <f t="shared" si="3"/>
        <v>1:16.12</v>
      </c>
    </row>
    <row r="66" spans="1:12" x14ac:dyDescent="0.15">
      <c r="A66" s="1" t="s">
        <v>22</v>
      </c>
      <c r="B66" s="1" t="s">
        <v>190</v>
      </c>
      <c r="C66" s="1" t="s">
        <v>191</v>
      </c>
      <c r="D66" s="1" t="s">
        <v>192</v>
      </c>
      <c r="E66" s="1" t="s">
        <v>193</v>
      </c>
      <c r="F66" s="1" t="s">
        <v>43</v>
      </c>
      <c r="G66" s="1" t="s">
        <v>168</v>
      </c>
      <c r="H66" t="str">
        <f t="shared" si="1"/>
        <v>100m@平泳ぎ@13歳</v>
      </c>
      <c r="I66" s="3" t="str">
        <f t="shared" si="3"/>
        <v>1:05.08</v>
      </c>
      <c r="J66" s="3" t="str">
        <f t="shared" si="3"/>
        <v>1:07.01</v>
      </c>
      <c r="K66" s="3" t="str">
        <f t="shared" si="3"/>
        <v>1:12.09</v>
      </c>
      <c r="L66" s="3" t="str">
        <f t="shared" si="3"/>
        <v>1:13.76</v>
      </c>
    </row>
    <row r="67" spans="1:12" x14ac:dyDescent="0.15">
      <c r="A67" t="s">
        <v>27</v>
      </c>
      <c r="B67" s="1" t="s">
        <v>190</v>
      </c>
      <c r="C67" s="1" t="s">
        <v>191</v>
      </c>
      <c r="D67" s="1" t="s">
        <v>192</v>
      </c>
      <c r="E67" s="1" t="s">
        <v>193</v>
      </c>
      <c r="F67" s="1" t="s">
        <v>43</v>
      </c>
      <c r="G67" s="1" t="s">
        <v>168</v>
      </c>
      <c r="H67" t="str">
        <f t="shared" si="1"/>
        <v>100m@平泳ぎ@14歳</v>
      </c>
      <c r="I67" s="3" t="str">
        <f t="shared" si="3"/>
        <v>1:05.08</v>
      </c>
      <c r="J67" s="3" t="str">
        <f t="shared" si="3"/>
        <v>1:07.01</v>
      </c>
      <c r="K67" s="3" t="str">
        <f t="shared" si="3"/>
        <v>1:12.09</v>
      </c>
      <c r="L67" s="3" t="str">
        <f t="shared" si="3"/>
        <v>1:13.76</v>
      </c>
    </row>
    <row r="68" spans="1:12" x14ac:dyDescent="0.15">
      <c r="A68" s="1" t="s">
        <v>28</v>
      </c>
      <c r="B68" s="1" t="s">
        <v>194</v>
      </c>
      <c r="C68" s="1" t="s">
        <v>195</v>
      </c>
      <c r="D68" s="1" t="s">
        <v>196</v>
      </c>
      <c r="E68" s="1" t="s">
        <v>197</v>
      </c>
      <c r="F68" s="1" t="s">
        <v>43</v>
      </c>
      <c r="G68" s="1" t="s">
        <v>168</v>
      </c>
      <c r="H68" t="str">
        <f t="shared" si="1"/>
        <v>100m@平泳ぎ@16歳以下</v>
      </c>
      <c r="I68" s="3" t="str">
        <f t="shared" si="3"/>
        <v>1:02.69</v>
      </c>
      <c r="J68" s="3" t="str">
        <f t="shared" si="3"/>
        <v>1:04.72</v>
      </c>
      <c r="K68" s="3" t="str">
        <f t="shared" si="3"/>
        <v>1:10.89</v>
      </c>
      <c r="L68" s="3" t="str">
        <f t="shared" si="3"/>
        <v>1:12.16</v>
      </c>
    </row>
    <row r="69" spans="1:12" x14ac:dyDescent="0.15">
      <c r="A69" s="1" t="s">
        <v>33</v>
      </c>
      <c r="B69" s="1" t="s">
        <v>198</v>
      </c>
      <c r="C69" s="1" t="s">
        <v>199</v>
      </c>
      <c r="D69" s="1" t="s">
        <v>200</v>
      </c>
      <c r="E69" s="1" t="s">
        <v>201</v>
      </c>
      <c r="F69" s="1" t="s">
        <v>43</v>
      </c>
      <c r="G69" s="1" t="s">
        <v>168</v>
      </c>
      <c r="H69" t="str">
        <f>F69&amp;"@"&amp;G69&amp;"@"&amp;A69</f>
        <v>100m@平泳ぎ@17～18歳</v>
      </c>
      <c r="I69" s="3" t="str">
        <f>IF(B69="","",B69)</f>
        <v>1:01.28</v>
      </c>
      <c r="J69" s="3" t="str">
        <f>IF(C69="","",C69)</f>
        <v>1:03.93</v>
      </c>
      <c r="K69" s="3" t="str">
        <f>IF(D69="","",D69)</f>
        <v>1:10.44</v>
      </c>
      <c r="L69" s="3" t="str">
        <f>IF(E69="","",E69)</f>
        <v>1:12.15</v>
      </c>
    </row>
    <row r="70" spans="1:12" x14ac:dyDescent="0.15">
      <c r="A70" s="1" t="s">
        <v>202</v>
      </c>
      <c r="B70" s="1"/>
      <c r="C70" s="1"/>
      <c r="D70" s="1"/>
      <c r="E70" s="1"/>
      <c r="F70" s="1"/>
      <c r="G70" s="1"/>
      <c r="H70" t="str">
        <f t="shared" ref="H70:H89" si="4">F70&amp;"@"&amp;G70&amp;"@"&amp;A70</f>
        <v>@@平泳ぎ・200m</v>
      </c>
      <c r="I70" s="3" t="str">
        <f t="shared" ref="I70:L85" si="5">IF(B70="","",B70)</f>
        <v/>
      </c>
      <c r="J70" s="3" t="str">
        <f t="shared" si="5"/>
        <v/>
      </c>
      <c r="K70" s="3" t="str">
        <f t="shared" si="5"/>
        <v/>
      </c>
      <c r="L70" s="3" t="str">
        <f t="shared" si="5"/>
        <v/>
      </c>
    </row>
    <row r="71" spans="1:12" x14ac:dyDescent="0.15">
      <c r="A71" s="1" t="s">
        <v>22</v>
      </c>
      <c r="B71" s="1" t="s">
        <v>203</v>
      </c>
      <c r="C71" s="1" t="s">
        <v>204</v>
      </c>
      <c r="D71" s="1" t="s">
        <v>205</v>
      </c>
      <c r="E71" s="1" t="s">
        <v>206</v>
      </c>
      <c r="F71" s="1" t="s">
        <v>207</v>
      </c>
      <c r="G71" s="1" t="s">
        <v>168</v>
      </c>
      <c r="H71" t="str">
        <f t="shared" si="4"/>
        <v>200m@平泳ぎ@13歳</v>
      </c>
      <c r="I71" s="3" t="str">
        <f t="shared" si="5"/>
        <v>2:20.10</v>
      </c>
      <c r="J71" s="3" t="str">
        <f t="shared" si="5"/>
        <v>2:23.69</v>
      </c>
      <c r="K71" s="3" t="str">
        <f t="shared" si="5"/>
        <v>2:33.42</v>
      </c>
      <c r="L71" s="3" t="str">
        <f t="shared" si="5"/>
        <v>2:37.21</v>
      </c>
    </row>
    <row r="72" spans="1:12" x14ac:dyDescent="0.15">
      <c r="A72" s="1" t="s">
        <v>27</v>
      </c>
      <c r="B72" s="1" t="s">
        <v>203</v>
      </c>
      <c r="C72" t="s">
        <v>204</v>
      </c>
      <c r="D72" t="s">
        <v>205</v>
      </c>
      <c r="E72" t="s">
        <v>206</v>
      </c>
      <c r="F72" s="1" t="s">
        <v>207</v>
      </c>
      <c r="G72" s="1" t="s">
        <v>168</v>
      </c>
      <c r="H72" t="str">
        <f t="shared" si="4"/>
        <v>200m@平泳ぎ@14歳</v>
      </c>
      <c r="I72" s="3" t="str">
        <f t="shared" si="5"/>
        <v>2:20.10</v>
      </c>
      <c r="J72" s="3" t="str">
        <f t="shared" si="5"/>
        <v>2:23.69</v>
      </c>
      <c r="K72" s="3" t="str">
        <f t="shared" si="5"/>
        <v>2:33.42</v>
      </c>
      <c r="L72" s="3" t="str">
        <f t="shared" si="5"/>
        <v>2:37.21</v>
      </c>
    </row>
    <row r="73" spans="1:12" x14ac:dyDescent="0.15">
      <c r="A73" s="1" t="s">
        <v>28</v>
      </c>
      <c r="B73" s="1" t="s">
        <v>208</v>
      </c>
      <c r="C73" s="1" t="s">
        <v>209</v>
      </c>
      <c r="D73" s="1" t="s">
        <v>210</v>
      </c>
      <c r="E73" s="1" t="s">
        <v>211</v>
      </c>
      <c r="F73" s="1" t="s">
        <v>207</v>
      </c>
      <c r="G73" s="1" t="s">
        <v>168</v>
      </c>
      <c r="H73" t="str">
        <f t="shared" si="4"/>
        <v>200m@平泳ぎ@16歳以下</v>
      </c>
      <c r="I73" s="3" t="str">
        <f t="shared" si="5"/>
        <v>2:14.73</v>
      </c>
      <c r="J73" s="3" t="str">
        <f t="shared" si="5"/>
        <v>2:19.19</v>
      </c>
      <c r="K73" s="3" t="str">
        <f t="shared" si="5"/>
        <v>2:30.89</v>
      </c>
      <c r="L73" s="3" t="str">
        <f t="shared" si="5"/>
        <v>2:34.20</v>
      </c>
    </row>
    <row r="74" spans="1:12" x14ac:dyDescent="0.15">
      <c r="A74" t="s">
        <v>33</v>
      </c>
      <c r="B74" s="1" t="s">
        <v>212</v>
      </c>
      <c r="C74" s="1" t="s">
        <v>213</v>
      </c>
      <c r="D74" s="1" t="s">
        <v>214</v>
      </c>
      <c r="E74" s="1" t="s">
        <v>215</v>
      </c>
      <c r="F74" s="1" t="s">
        <v>207</v>
      </c>
      <c r="G74" s="1" t="s">
        <v>168</v>
      </c>
      <c r="H74" t="str">
        <f t="shared" si="4"/>
        <v>200m@平泳ぎ@17～18歳</v>
      </c>
      <c r="I74" s="3" t="str">
        <f t="shared" si="5"/>
        <v>2:12.65</v>
      </c>
      <c r="J74" s="3" t="str">
        <f t="shared" si="5"/>
        <v>2:17.24</v>
      </c>
      <c r="K74" s="3" t="str">
        <f t="shared" si="5"/>
        <v>2:30.48</v>
      </c>
      <c r="L74" s="3" t="str">
        <f t="shared" si="5"/>
        <v>2:33.41</v>
      </c>
    </row>
    <row r="75" spans="1:12" x14ac:dyDescent="0.15">
      <c r="A75" s="1" t="s">
        <v>216</v>
      </c>
      <c r="B75" s="1"/>
      <c r="C75" s="1"/>
      <c r="D75" s="1"/>
      <c r="E75" s="1"/>
      <c r="F75" s="1"/>
      <c r="G75" s="1"/>
      <c r="H75" t="str">
        <f t="shared" si="4"/>
        <v>@@バタフライ・50m</v>
      </c>
      <c r="I75" s="3" t="str">
        <f t="shared" si="5"/>
        <v/>
      </c>
      <c r="J75" s="3" t="str">
        <f t="shared" si="5"/>
        <v/>
      </c>
      <c r="K75" s="3" t="str">
        <f t="shared" si="5"/>
        <v/>
      </c>
      <c r="L75" s="3" t="str">
        <f t="shared" si="5"/>
        <v/>
      </c>
    </row>
    <row r="76" spans="1:12" x14ac:dyDescent="0.15">
      <c r="A76" s="1" t="s">
        <v>5</v>
      </c>
      <c r="B76" s="1" t="s">
        <v>217</v>
      </c>
      <c r="C76" s="1" t="s">
        <v>218</v>
      </c>
      <c r="D76" s="1" t="s">
        <v>219</v>
      </c>
      <c r="E76" s="1" t="s">
        <v>118</v>
      </c>
      <c r="F76" s="1" t="s">
        <v>10</v>
      </c>
      <c r="G76" s="1" t="s">
        <v>220</v>
      </c>
      <c r="H76" t="str">
        <f t="shared" si="4"/>
        <v>50m@バタフライ@9歳以下</v>
      </c>
      <c r="I76" s="3" t="str">
        <f t="shared" si="5"/>
        <v>31.99</v>
      </c>
      <c r="J76" s="3" t="str">
        <f t="shared" si="5"/>
        <v>32.45</v>
      </c>
      <c r="K76" s="3" t="str">
        <f t="shared" si="5"/>
        <v>32.03</v>
      </c>
      <c r="L76" s="3" t="str">
        <f t="shared" si="5"/>
        <v>32.77</v>
      </c>
    </row>
    <row r="77" spans="1:12" x14ac:dyDescent="0.15">
      <c r="A77" s="1" t="s">
        <v>12</v>
      </c>
      <c r="B77" s="1" t="s">
        <v>217</v>
      </c>
      <c r="C77" t="s">
        <v>218</v>
      </c>
      <c r="D77" t="s">
        <v>219</v>
      </c>
      <c r="E77" t="s">
        <v>118</v>
      </c>
      <c r="F77" s="1" t="s">
        <v>10</v>
      </c>
      <c r="G77" s="1" t="s">
        <v>220</v>
      </c>
      <c r="H77" t="str">
        <f t="shared" si="4"/>
        <v>50m@バタフライ@10歳</v>
      </c>
      <c r="I77" s="3" t="str">
        <f t="shared" si="5"/>
        <v>31.99</v>
      </c>
      <c r="J77" s="3" t="str">
        <f t="shared" si="5"/>
        <v>32.45</v>
      </c>
      <c r="K77" s="3" t="str">
        <f t="shared" si="5"/>
        <v>32.03</v>
      </c>
      <c r="L77" s="3" t="str">
        <f t="shared" si="5"/>
        <v>32.77</v>
      </c>
    </row>
    <row r="78" spans="1:12" x14ac:dyDescent="0.15">
      <c r="A78" s="1" t="s">
        <v>13</v>
      </c>
      <c r="B78" s="1" t="s">
        <v>221</v>
      </c>
      <c r="C78" s="1" t="s">
        <v>222</v>
      </c>
      <c r="D78" s="1" t="s">
        <v>223</v>
      </c>
      <c r="E78" s="1" t="s">
        <v>224</v>
      </c>
      <c r="F78" s="1" t="s">
        <v>10</v>
      </c>
      <c r="G78" s="1" t="s">
        <v>220</v>
      </c>
      <c r="H78" t="str">
        <f t="shared" si="4"/>
        <v>50m@バタフライ@11歳</v>
      </c>
      <c r="I78" s="3" t="str">
        <f t="shared" si="5"/>
        <v>29.65</v>
      </c>
      <c r="J78" s="3" t="str">
        <f t="shared" si="5"/>
        <v>30.38</v>
      </c>
      <c r="K78" s="3" t="str">
        <f t="shared" si="5"/>
        <v>30.32</v>
      </c>
      <c r="L78" s="3" t="str">
        <f t="shared" si="5"/>
        <v>30.63</v>
      </c>
    </row>
    <row r="79" spans="1:12" x14ac:dyDescent="0.15">
      <c r="A79" t="s">
        <v>17</v>
      </c>
      <c r="B79" s="1" t="s">
        <v>225</v>
      </c>
      <c r="C79" s="1" t="s">
        <v>226</v>
      </c>
      <c r="D79" s="1" t="s">
        <v>227</v>
      </c>
      <c r="E79" s="1" t="s">
        <v>228</v>
      </c>
      <c r="F79" s="1" t="s">
        <v>10</v>
      </c>
      <c r="G79" s="1" t="s">
        <v>220</v>
      </c>
      <c r="H79" t="str">
        <f t="shared" si="4"/>
        <v>50m@バタフライ@12歳</v>
      </c>
      <c r="I79" s="3" t="str">
        <f t="shared" si="5"/>
        <v>28.30</v>
      </c>
      <c r="J79" s="3" t="str">
        <f t="shared" si="5"/>
        <v>29.06</v>
      </c>
      <c r="K79" s="3" t="str">
        <f t="shared" si="5"/>
        <v>29.60</v>
      </c>
      <c r="L79" s="3" t="str">
        <f t="shared" si="5"/>
        <v>30.02</v>
      </c>
    </row>
    <row r="80" spans="1:12" x14ac:dyDescent="0.15">
      <c r="A80" s="1" t="s">
        <v>33</v>
      </c>
      <c r="B80" s="1" t="s">
        <v>229</v>
      </c>
      <c r="C80" s="1" t="s">
        <v>230</v>
      </c>
      <c r="D80" s="1" t="s">
        <v>231</v>
      </c>
      <c r="E80" s="1" t="s">
        <v>232</v>
      </c>
      <c r="F80" s="1" t="s">
        <v>10</v>
      </c>
      <c r="G80" s="1" t="s">
        <v>220</v>
      </c>
      <c r="H80" t="str">
        <f t="shared" si="4"/>
        <v>50m@バタフライ@17～18歳</v>
      </c>
      <c r="I80" s="3" t="str">
        <f t="shared" si="5"/>
        <v>24.58</v>
      </c>
      <c r="J80" s="3" t="str">
        <f t="shared" si="5"/>
        <v>25.68</v>
      </c>
      <c r="K80" s="3" t="str">
        <f t="shared" si="5"/>
        <v>27.67</v>
      </c>
      <c r="L80" s="3" t="str">
        <f t="shared" si="5"/>
        <v>28.52</v>
      </c>
    </row>
    <row r="81" spans="1:12" x14ac:dyDescent="0.15">
      <c r="A81" s="1" t="s">
        <v>233</v>
      </c>
      <c r="B81" s="1"/>
      <c r="C81" s="1"/>
      <c r="D81" s="1"/>
      <c r="E81" s="1"/>
      <c r="H81" t="str">
        <f t="shared" si="4"/>
        <v>@@バタフライ・100m</v>
      </c>
      <c r="I81" s="3" t="str">
        <f t="shared" si="5"/>
        <v/>
      </c>
      <c r="J81" s="3" t="str">
        <f t="shared" si="5"/>
        <v/>
      </c>
      <c r="K81" s="3" t="str">
        <f t="shared" si="5"/>
        <v/>
      </c>
      <c r="L81" s="3" t="str">
        <f t="shared" si="5"/>
        <v/>
      </c>
    </row>
    <row r="82" spans="1:12" x14ac:dyDescent="0.15">
      <c r="A82" s="1" t="s">
        <v>13</v>
      </c>
      <c r="B82" s="1" t="s">
        <v>234</v>
      </c>
      <c r="C82" s="1" t="s">
        <v>235</v>
      </c>
      <c r="D82" s="1" t="s">
        <v>236</v>
      </c>
      <c r="E82" s="1" t="s">
        <v>237</v>
      </c>
      <c r="F82" s="1" t="s">
        <v>238</v>
      </c>
      <c r="G82" s="1" t="s">
        <v>239</v>
      </c>
      <c r="H82" t="str">
        <f t="shared" si="4"/>
        <v>100m@バタフライ@11歳</v>
      </c>
      <c r="I82" s="3" t="str">
        <f t="shared" si="5"/>
        <v>1:06.32</v>
      </c>
      <c r="J82" s="3" t="str">
        <f t="shared" si="5"/>
        <v>1:07.94</v>
      </c>
      <c r="K82" s="3" t="str">
        <f t="shared" si="5"/>
        <v>1:07.41</v>
      </c>
      <c r="L82" s="3" t="str">
        <f t="shared" si="5"/>
        <v>1:08.41</v>
      </c>
    </row>
    <row r="83" spans="1:12" x14ac:dyDescent="0.15">
      <c r="A83" s="1" t="s">
        <v>17</v>
      </c>
      <c r="B83" s="1" t="s">
        <v>42</v>
      </c>
      <c r="C83" s="1" t="s">
        <v>240</v>
      </c>
      <c r="D83" s="1" t="s">
        <v>241</v>
      </c>
      <c r="E83" s="1" t="s">
        <v>242</v>
      </c>
      <c r="F83" s="1" t="s">
        <v>238</v>
      </c>
      <c r="G83" s="1" t="s">
        <v>239</v>
      </c>
      <c r="H83" t="str">
        <f t="shared" si="4"/>
        <v>100m@バタフライ@12歳</v>
      </c>
      <c r="I83" s="3" t="str">
        <f t="shared" si="5"/>
        <v>1:02.82</v>
      </c>
      <c r="J83" s="3" t="str">
        <f t="shared" si="5"/>
        <v>1:04.30</v>
      </c>
      <c r="K83" s="3" t="str">
        <f t="shared" si="5"/>
        <v>1:05.53</v>
      </c>
      <c r="L83" s="3" t="str">
        <f t="shared" si="5"/>
        <v>1:06.27</v>
      </c>
    </row>
    <row r="84" spans="1:12" x14ac:dyDescent="0.15">
      <c r="A84" s="1" t="s">
        <v>22</v>
      </c>
      <c r="B84" s="1" t="s">
        <v>243</v>
      </c>
      <c r="C84" s="1" t="s">
        <v>244</v>
      </c>
      <c r="D84" s="1" t="s">
        <v>245</v>
      </c>
      <c r="E84" s="1" t="s">
        <v>246</v>
      </c>
      <c r="F84" s="1" t="s">
        <v>238</v>
      </c>
      <c r="G84" s="1" t="s">
        <v>239</v>
      </c>
      <c r="H84" t="str">
        <f t="shared" si="4"/>
        <v>100m@バタフライ@13歳</v>
      </c>
      <c r="I84" s="3" t="str">
        <f t="shared" si="5"/>
        <v>57.60</v>
      </c>
      <c r="J84" s="3" t="str">
        <f t="shared" si="5"/>
        <v>58.50</v>
      </c>
      <c r="K84" s="3" t="str">
        <f t="shared" si="5"/>
        <v>1:02.74</v>
      </c>
      <c r="L84" s="3" t="str">
        <f t="shared" si="5"/>
        <v>1:03.58</v>
      </c>
    </row>
    <row r="85" spans="1:12" x14ac:dyDescent="0.15">
      <c r="A85" s="1" t="s">
        <v>27</v>
      </c>
      <c r="B85" s="1" t="s">
        <v>243</v>
      </c>
      <c r="C85" s="1" t="s">
        <v>244</v>
      </c>
      <c r="D85" s="1" t="s">
        <v>245</v>
      </c>
      <c r="E85" s="1" t="s">
        <v>246</v>
      </c>
      <c r="F85" s="1" t="s">
        <v>238</v>
      </c>
      <c r="G85" s="1" t="s">
        <v>239</v>
      </c>
      <c r="H85" t="str">
        <f t="shared" si="4"/>
        <v>100m@バタフライ@14歳</v>
      </c>
      <c r="I85" s="3" t="str">
        <f t="shared" si="5"/>
        <v>57.60</v>
      </c>
      <c r="J85" s="3" t="str">
        <f t="shared" si="5"/>
        <v>58.50</v>
      </c>
      <c r="K85" s="3" t="str">
        <f t="shared" si="5"/>
        <v>1:02.74</v>
      </c>
      <c r="L85" s="3" t="str">
        <f t="shared" si="5"/>
        <v>1:03.58</v>
      </c>
    </row>
    <row r="86" spans="1:12" x14ac:dyDescent="0.15">
      <c r="A86" s="1" t="s">
        <v>28</v>
      </c>
      <c r="B86" s="1" t="s">
        <v>247</v>
      </c>
      <c r="C86" t="s">
        <v>248</v>
      </c>
      <c r="D86" t="s">
        <v>249</v>
      </c>
      <c r="E86" t="s">
        <v>41</v>
      </c>
      <c r="F86" s="1" t="s">
        <v>238</v>
      </c>
      <c r="G86" s="1" t="s">
        <v>239</v>
      </c>
      <c r="H86" t="str">
        <f t="shared" si="4"/>
        <v>100m@バタフライ@16歳以下</v>
      </c>
      <c r="I86" s="3" t="str">
        <f t="shared" ref="I86:L89" si="6">IF(B86="","",B86)</f>
        <v>55.28</v>
      </c>
      <c r="J86" s="3" t="str">
        <f t="shared" si="6"/>
        <v>56.19</v>
      </c>
      <c r="K86" s="3" t="str">
        <f t="shared" si="6"/>
        <v>1:01.71</v>
      </c>
      <c r="L86" s="3" t="str">
        <f t="shared" si="6"/>
        <v>1:02.19</v>
      </c>
    </row>
    <row r="87" spans="1:12" x14ac:dyDescent="0.15">
      <c r="A87" s="1" t="s">
        <v>33</v>
      </c>
      <c r="B87" s="1" t="s">
        <v>250</v>
      </c>
      <c r="C87" s="1" t="s">
        <v>251</v>
      </c>
      <c r="D87" s="1" t="s">
        <v>252</v>
      </c>
      <c r="E87" s="1" t="s">
        <v>253</v>
      </c>
      <c r="F87" s="1" t="s">
        <v>238</v>
      </c>
      <c r="G87" s="1" t="s">
        <v>239</v>
      </c>
      <c r="H87" t="str">
        <f t="shared" si="4"/>
        <v>100m@バタフライ@17～18歳</v>
      </c>
      <c r="I87" s="3" t="str">
        <f t="shared" si="6"/>
        <v>54.03</v>
      </c>
      <c r="J87" s="3" t="str">
        <f t="shared" si="6"/>
        <v>55.56</v>
      </c>
      <c r="K87" s="3" t="str">
        <f t="shared" si="6"/>
        <v>1:01.24</v>
      </c>
      <c r="L87" s="3" t="str">
        <f t="shared" si="6"/>
        <v>1:01.98</v>
      </c>
    </row>
    <row r="88" spans="1:12" x14ac:dyDescent="0.15">
      <c r="A88" t="s">
        <v>254</v>
      </c>
      <c r="B88" s="1"/>
      <c r="C88" s="1"/>
      <c r="D88" s="1"/>
      <c r="E88" s="1"/>
      <c r="F88" s="1"/>
      <c r="G88" s="1"/>
      <c r="H88" t="str">
        <f t="shared" si="4"/>
        <v>@@バタフライ・200m</v>
      </c>
      <c r="I88" s="3" t="str">
        <f t="shared" si="6"/>
        <v/>
      </c>
      <c r="J88" s="3" t="str">
        <f t="shared" si="6"/>
        <v/>
      </c>
      <c r="K88" s="3" t="str">
        <f t="shared" si="6"/>
        <v/>
      </c>
      <c r="L88" s="3" t="str">
        <f t="shared" si="6"/>
        <v/>
      </c>
    </row>
    <row r="89" spans="1:12" x14ac:dyDescent="0.15">
      <c r="A89" s="1" t="s">
        <v>22</v>
      </c>
      <c r="B89" s="1" t="s">
        <v>255</v>
      </c>
      <c r="C89" s="1" t="s">
        <v>256</v>
      </c>
      <c r="D89" s="1" t="s">
        <v>257</v>
      </c>
      <c r="E89" s="1" t="s">
        <v>258</v>
      </c>
      <c r="F89" s="1" t="s">
        <v>64</v>
      </c>
      <c r="G89" s="1" t="s">
        <v>220</v>
      </c>
      <c r="H89" t="str">
        <f t="shared" si="4"/>
        <v>200m@バタフライ@13歳</v>
      </c>
      <c r="I89" s="3" t="str">
        <f t="shared" si="6"/>
        <v>2:06.73</v>
      </c>
      <c r="J89" s="3" t="str">
        <f t="shared" si="6"/>
        <v>2:09.36</v>
      </c>
      <c r="K89" s="3" t="str">
        <f t="shared" si="6"/>
        <v>2:17.07</v>
      </c>
      <c r="L89" s="3" t="str">
        <f t="shared" si="6"/>
        <v>2:19.71</v>
      </c>
    </row>
    <row r="90" spans="1:12" x14ac:dyDescent="0.15">
      <c r="A90" s="1" t="s">
        <v>27</v>
      </c>
      <c r="B90" s="1" t="s">
        <v>255</v>
      </c>
      <c r="C90" s="1" t="s">
        <v>256</v>
      </c>
      <c r="D90" s="1" t="s">
        <v>257</v>
      </c>
      <c r="E90" s="1" t="s">
        <v>258</v>
      </c>
      <c r="F90" s="1" t="s">
        <v>64</v>
      </c>
      <c r="G90" s="1" t="s">
        <v>220</v>
      </c>
      <c r="H90" t="str">
        <f>F90&amp;"@"&amp;G90&amp;"@"&amp;A90</f>
        <v>200m@バタフライ@14歳</v>
      </c>
      <c r="I90" s="3" t="str">
        <f>IF(B90="","",B90)</f>
        <v>2:06.73</v>
      </c>
      <c r="J90" s="3" t="str">
        <f>IF(C90="","",C90)</f>
        <v>2:09.36</v>
      </c>
      <c r="K90" s="3" t="str">
        <f>IF(D90="","",D90)</f>
        <v>2:17.07</v>
      </c>
      <c r="L90" s="3" t="str">
        <f>IF(E90="","",E90)</f>
        <v>2:19.71</v>
      </c>
    </row>
    <row r="91" spans="1:12" x14ac:dyDescent="0.15">
      <c r="A91" s="1" t="s">
        <v>28</v>
      </c>
      <c r="B91" s="1" t="s">
        <v>259</v>
      </c>
      <c r="C91" s="1" t="s">
        <v>260</v>
      </c>
      <c r="D91" s="1" t="s">
        <v>261</v>
      </c>
      <c r="E91" s="1" t="s">
        <v>262</v>
      </c>
      <c r="F91" s="1" t="s">
        <v>64</v>
      </c>
      <c r="G91" s="1" t="s">
        <v>220</v>
      </c>
      <c r="H91" t="str">
        <f t="shared" ref="H91:H118" si="7">F91&amp;"@"&amp;G91&amp;"@"&amp;A91</f>
        <v>200m@バタフライ@16歳以下</v>
      </c>
      <c r="I91" s="3" t="str">
        <f t="shared" ref="I91:L106" si="8">IF(B91="","",B91)</f>
        <v>2:01.65</v>
      </c>
      <c r="J91" s="3" t="str">
        <f t="shared" si="8"/>
        <v>2:04.24</v>
      </c>
      <c r="K91" s="3" t="str">
        <f t="shared" si="8"/>
        <v>2:14.58</v>
      </c>
      <c r="L91" s="3" t="str">
        <f t="shared" si="8"/>
        <v>2:16.24</v>
      </c>
    </row>
    <row r="92" spans="1:12" x14ac:dyDescent="0.15">
      <c r="A92" s="1" t="s">
        <v>33</v>
      </c>
      <c r="B92" s="1" t="s">
        <v>263</v>
      </c>
      <c r="C92" s="1" t="s">
        <v>264</v>
      </c>
      <c r="D92" s="1" t="s">
        <v>265</v>
      </c>
      <c r="E92" s="1" t="s">
        <v>266</v>
      </c>
      <c r="F92" s="1" t="s">
        <v>64</v>
      </c>
      <c r="G92" s="1" t="s">
        <v>220</v>
      </c>
      <c r="H92" t="str">
        <f t="shared" si="7"/>
        <v>200m@バタフライ@17～18歳</v>
      </c>
      <c r="I92" s="3" t="str">
        <f t="shared" si="8"/>
        <v>1:59.20</v>
      </c>
      <c r="J92" s="3" t="str">
        <f t="shared" si="8"/>
        <v>2:02.23</v>
      </c>
      <c r="K92" s="3" t="str">
        <f t="shared" si="8"/>
        <v>2:14.17</v>
      </c>
      <c r="L92" s="3" t="str">
        <f t="shared" si="8"/>
        <v>2:15.43</v>
      </c>
    </row>
    <row r="93" spans="1:12" x14ac:dyDescent="0.15">
      <c r="A93" s="1" t="s">
        <v>267</v>
      </c>
      <c r="B93" s="1"/>
      <c r="F93" s="1"/>
      <c r="G93" s="1"/>
      <c r="H93" t="str">
        <f t="shared" si="7"/>
        <v>@@個人メドレー・200m</v>
      </c>
      <c r="I93" s="3" t="str">
        <f t="shared" si="8"/>
        <v/>
      </c>
      <c r="J93" s="3" t="str">
        <f t="shared" si="8"/>
        <v/>
      </c>
      <c r="K93" s="3" t="str">
        <f t="shared" si="8"/>
        <v/>
      </c>
      <c r="L93" s="3" t="str">
        <f t="shared" si="8"/>
        <v/>
      </c>
    </row>
    <row r="94" spans="1:12" x14ac:dyDescent="0.15">
      <c r="A94" s="1" t="s">
        <v>5</v>
      </c>
      <c r="B94" s="1" t="s">
        <v>268</v>
      </c>
      <c r="C94" s="1" t="s">
        <v>269</v>
      </c>
      <c r="D94" s="1" t="s">
        <v>270</v>
      </c>
      <c r="E94" s="1" t="s">
        <v>271</v>
      </c>
      <c r="F94" s="1" t="s">
        <v>64</v>
      </c>
      <c r="G94" t="s">
        <v>272</v>
      </c>
      <c r="H94" t="str">
        <f t="shared" si="7"/>
        <v>200m@個人メドレー@9歳以下</v>
      </c>
      <c r="I94" s="3" t="str">
        <f t="shared" si="8"/>
        <v>2:36.95</v>
      </c>
      <c r="J94" s="3" t="str">
        <f t="shared" si="8"/>
        <v>2:40.75</v>
      </c>
      <c r="K94" s="3" t="str">
        <f t="shared" si="8"/>
        <v>2:38.12</v>
      </c>
      <c r="L94" s="3" t="str">
        <f t="shared" si="8"/>
        <v>2:40.81</v>
      </c>
    </row>
    <row r="95" spans="1:12" x14ac:dyDescent="0.15">
      <c r="A95" t="s">
        <v>12</v>
      </c>
      <c r="B95" s="1" t="s">
        <v>268</v>
      </c>
      <c r="C95" s="1" t="s">
        <v>269</v>
      </c>
      <c r="D95" s="1" t="s">
        <v>270</v>
      </c>
      <c r="E95" s="1" t="s">
        <v>271</v>
      </c>
      <c r="F95" s="1" t="s">
        <v>64</v>
      </c>
      <c r="G95" t="s">
        <v>272</v>
      </c>
      <c r="H95" t="str">
        <f t="shared" si="7"/>
        <v>200m@個人メドレー@10歳</v>
      </c>
      <c r="I95" s="3" t="str">
        <f t="shared" si="8"/>
        <v>2:36.95</v>
      </c>
      <c r="J95" s="3" t="str">
        <f t="shared" si="8"/>
        <v>2:40.75</v>
      </c>
      <c r="K95" s="3" t="str">
        <f t="shared" si="8"/>
        <v>2:38.12</v>
      </c>
      <c r="L95" s="3" t="str">
        <f t="shared" si="8"/>
        <v>2:40.81</v>
      </c>
    </row>
    <row r="96" spans="1:12" x14ac:dyDescent="0.15">
      <c r="A96" s="1" t="s">
        <v>13</v>
      </c>
      <c r="B96" s="1" t="s">
        <v>273</v>
      </c>
      <c r="C96" s="1" t="s">
        <v>274</v>
      </c>
      <c r="D96" s="1" t="s">
        <v>275</v>
      </c>
      <c r="E96" s="1" t="s">
        <v>276</v>
      </c>
      <c r="F96" s="1" t="s">
        <v>64</v>
      </c>
      <c r="G96" t="s">
        <v>272</v>
      </c>
      <c r="H96" t="str">
        <f t="shared" si="7"/>
        <v>200m@個人メドレー@11歳</v>
      </c>
      <c r="I96" s="3" t="str">
        <f t="shared" si="8"/>
        <v>2:26.70</v>
      </c>
      <c r="J96" s="3" t="str">
        <f t="shared" si="8"/>
        <v>2:31.06</v>
      </c>
      <c r="K96" s="3" t="str">
        <f t="shared" si="8"/>
        <v>2:28.81</v>
      </c>
      <c r="L96" s="3" t="str">
        <f t="shared" si="8"/>
        <v>2:31.57</v>
      </c>
    </row>
    <row r="97" spans="1:12" x14ac:dyDescent="0.15">
      <c r="A97" s="1" t="s">
        <v>17</v>
      </c>
      <c r="B97" s="1" t="s">
        <v>277</v>
      </c>
      <c r="C97" s="1" t="s">
        <v>278</v>
      </c>
      <c r="D97" s="1" t="s">
        <v>279</v>
      </c>
      <c r="E97" s="1" t="s">
        <v>280</v>
      </c>
      <c r="F97" s="1" t="s">
        <v>64</v>
      </c>
      <c r="G97" t="s">
        <v>272</v>
      </c>
      <c r="H97" t="str">
        <f t="shared" si="7"/>
        <v>200m@個人メドレー@12歳</v>
      </c>
      <c r="I97" s="3" t="str">
        <f t="shared" si="8"/>
        <v>2:20.03</v>
      </c>
      <c r="J97" s="3" t="str">
        <f t="shared" si="8"/>
        <v>2:23.67</v>
      </c>
      <c r="K97" s="3" t="str">
        <f t="shared" si="8"/>
        <v>2:25.15</v>
      </c>
      <c r="L97" s="3" t="str">
        <f t="shared" si="8"/>
        <v>2:27.77</v>
      </c>
    </row>
    <row r="98" spans="1:12" x14ac:dyDescent="0.15">
      <c r="A98" s="1" t="s">
        <v>22</v>
      </c>
      <c r="B98" s="1" t="s">
        <v>281</v>
      </c>
      <c r="C98" t="s">
        <v>282</v>
      </c>
      <c r="D98" t="s">
        <v>283</v>
      </c>
      <c r="E98" t="s">
        <v>284</v>
      </c>
      <c r="F98" s="1" t="s">
        <v>64</v>
      </c>
      <c r="G98" t="s">
        <v>272</v>
      </c>
      <c r="H98" t="str">
        <f t="shared" si="7"/>
        <v>200m@個人メドレー@13歳</v>
      </c>
      <c r="I98" s="3" t="str">
        <f t="shared" si="8"/>
        <v>2:08.78</v>
      </c>
      <c r="J98" s="3" t="str">
        <f t="shared" si="8"/>
        <v>2:12.05</v>
      </c>
      <c r="K98" s="3" t="str">
        <f t="shared" si="8"/>
        <v>2:19.89</v>
      </c>
      <c r="L98" s="3" t="str">
        <f t="shared" si="8"/>
        <v>2:22.87</v>
      </c>
    </row>
    <row r="99" spans="1:12" x14ac:dyDescent="0.15">
      <c r="A99" s="1" t="s">
        <v>27</v>
      </c>
      <c r="B99" s="1" t="s">
        <v>281</v>
      </c>
      <c r="C99" s="1" t="s">
        <v>282</v>
      </c>
      <c r="D99" s="1" t="s">
        <v>283</v>
      </c>
      <c r="E99" s="1" t="s">
        <v>284</v>
      </c>
      <c r="F99" s="1" t="s">
        <v>64</v>
      </c>
      <c r="G99" t="s">
        <v>272</v>
      </c>
      <c r="H99" t="str">
        <f t="shared" si="7"/>
        <v>200m@個人メドレー@14歳</v>
      </c>
      <c r="I99" s="3" t="str">
        <f t="shared" si="8"/>
        <v>2:08.78</v>
      </c>
      <c r="J99" s="3" t="str">
        <f t="shared" si="8"/>
        <v>2:12.05</v>
      </c>
      <c r="K99" s="3" t="str">
        <f t="shared" si="8"/>
        <v>2:19.89</v>
      </c>
      <c r="L99" s="3" t="str">
        <f t="shared" si="8"/>
        <v>2:22.87</v>
      </c>
    </row>
    <row r="100" spans="1:12" x14ac:dyDescent="0.15">
      <c r="A100" t="s">
        <v>28</v>
      </c>
      <c r="B100" s="1" t="s">
        <v>285</v>
      </c>
      <c r="C100" s="1" t="s">
        <v>286</v>
      </c>
      <c r="D100" s="1" t="s">
        <v>287</v>
      </c>
      <c r="E100" s="1" t="s">
        <v>288</v>
      </c>
      <c r="F100" s="1" t="s">
        <v>64</v>
      </c>
      <c r="G100" t="s">
        <v>272</v>
      </c>
      <c r="H100" t="str">
        <f t="shared" si="7"/>
        <v>200m@個人メドレー@16歳以下</v>
      </c>
      <c r="I100" s="3" t="str">
        <f t="shared" si="8"/>
        <v>2:03.87</v>
      </c>
      <c r="J100" s="3" t="str">
        <f t="shared" si="8"/>
        <v>2:07.57</v>
      </c>
      <c r="K100" s="3" t="str">
        <f t="shared" si="8"/>
        <v>2:17.74</v>
      </c>
      <c r="L100" s="3" t="str">
        <f t="shared" si="8"/>
        <v>2:19.70</v>
      </c>
    </row>
    <row r="101" spans="1:12" x14ac:dyDescent="0.15">
      <c r="A101" s="1" t="s">
        <v>33</v>
      </c>
      <c r="B101" s="1" t="s">
        <v>289</v>
      </c>
      <c r="C101" s="1" t="s">
        <v>290</v>
      </c>
      <c r="D101" s="1" t="s">
        <v>291</v>
      </c>
      <c r="E101" s="1" t="s">
        <v>292</v>
      </c>
      <c r="F101" s="1" t="s">
        <v>64</v>
      </c>
      <c r="G101" t="s">
        <v>272</v>
      </c>
      <c r="H101" t="str">
        <f t="shared" si="7"/>
        <v>200m@個人メドレー@17～18歳</v>
      </c>
      <c r="I101" s="3" t="str">
        <f t="shared" si="8"/>
        <v>2:02.39</v>
      </c>
      <c r="J101" s="3" t="str">
        <f t="shared" si="8"/>
        <v>2:06.01</v>
      </c>
      <c r="K101" s="3" t="str">
        <f t="shared" si="8"/>
        <v>2:16.91</v>
      </c>
      <c r="L101" s="3" t="str">
        <f t="shared" si="8"/>
        <v>2:19.44</v>
      </c>
    </row>
    <row r="102" spans="1:12" x14ac:dyDescent="0.15">
      <c r="A102" s="1" t="s">
        <v>293</v>
      </c>
      <c r="B102" s="1"/>
      <c r="C102" s="1"/>
      <c r="D102" s="1"/>
      <c r="E102" s="1"/>
      <c r="F102" s="1"/>
      <c r="H102" t="str">
        <f t="shared" si="7"/>
        <v>@@個人メドレー・400m</v>
      </c>
      <c r="I102" s="3" t="str">
        <f t="shared" si="8"/>
        <v/>
      </c>
      <c r="J102" s="3" t="str">
        <f t="shared" si="8"/>
        <v/>
      </c>
      <c r="K102" s="3" t="str">
        <f t="shared" si="8"/>
        <v/>
      </c>
      <c r="L102" s="3" t="str">
        <f t="shared" si="8"/>
        <v/>
      </c>
    </row>
    <row r="103" spans="1:12" x14ac:dyDescent="0.15">
      <c r="A103" s="1" t="s">
        <v>22</v>
      </c>
      <c r="B103" s="1" t="s">
        <v>294</v>
      </c>
      <c r="C103" s="1" t="s">
        <v>295</v>
      </c>
      <c r="D103" s="1" t="s">
        <v>296</v>
      </c>
      <c r="E103" s="1" t="s">
        <v>297</v>
      </c>
      <c r="F103" t="s">
        <v>298</v>
      </c>
      <c r="G103" t="s">
        <v>272</v>
      </c>
      <c r="H103" t="str">
        <f t="shared" si="7"/>
        <v>400m@個人メドレー@13歳</v>
      </c>
      <c r="I103" s="3" t="str">
        <f t="shared" si="8"/>
        <v>4:33.31</v>
      </c>
      <c r="J103" s="3" t="str">
        <f t="shared" si="8"/>
        <v>4:40.87</v>
      </c>
      <c r="K103" s="3" t="str">
        <f t="shared" si="8"/>
        <v>4:53.95</v>
      </c>
      <c r="L103" s="3" t="str">
        <f t="shared" si="8"/>
        <v>5:00.36</v>
      </c>
    </row>
    <row r="104" spans="1:12" x14ac:dyDescent="0.15">
      <c r="A104" s="1" t="s">
        <v>27</v>
      </c>
      <c r="B104" s="1" t="s">
        <v>294</v>
      </c>
      <c r="C104" s="1" t="s">
        <v>295</v>
      </c>
      <c r="D104" s="1" t="s">
        <v>296</v>
      </c>
      <c r="E104" s="1" t="s">
        <v>297</v>
      </c>
      <c r="F104" t="s">
        <v>298</v>
      </c>
      <c r="G104" t="s">
        <v>272</v>
      </c>
      <c r="H104" t="str">
        <f t="shared" si="7"/>
        <v>400m@個人メドレー@14歳</v>
      </c>
      <c r="I104" s="3" t="str">
        <f t="shared" si="8"/>
        <v>4:33.31</v>
      </c>
      <c r="J104" s="3" t="str">
        <f t="shared" si="8"/>
        <v>4:40.87</v>
      </c>
      <c r="K104" s="3" t="str">
        <f t="shared" si="8"/>
        <v>4:53.95</v>
      </c>
      <c r="L104" s="3" t="str">
        <f t="shared" si="8"/>
        <v>5:00.36</v>
      </c>
    </row>
    <row r="105" spans="1:12" x14ac:dyDescent="0.15">
      <c r="A105" s="1" t="s">
        <v>28</v>
      </c>
      <c r="B105" s="1" t="s">
        <v>299</v>
      </c>
      <c r="C105" s="1" t="s">
        <v>300</v>
      </c>
      <c r="D105" s="1" t="s">
        <v>301</v>
      </c>
      <c r="E105" s="1" t="s">
        <v>302</v>
      </c>
      <c r="F105" t="s">
        <v>298</v>
      </c>
      <c r="G105" t="s">
        <v>272</v>
      </c>
      <c r="H105" t="str">
        <f t="shared" si="7"/>
        <v>400m@個人メドレー@16歳以下</v>
      </c>
      <c r="I105" s="3" t="str">
        <f t="shared" si="8"/>
        <v>4:22.47</v>
      </c>
      <c r="J105" s="3" t="str">
        <f t="shared" si="8"/>
        <v>4:31.13</v>
      </c>
      <c r="K105" s="3" t="str">
        <f t="shared" si="8"/>
        <v>4:49.17</v>
      </c>
      <c r="L105" s="3" t="str">
        <f t="shared" si="8"/>
        <v>4:53.24</v>
      </c>
    </row>
    <row r="106" spans="1:12" x14ac:dyDescent="0.15">
      <c r="A106" s="1" t="s">
        <v>33</v>
      </c>
      <c r="B106" s="1" t="s">
        <v>303</v>
      </c>
      <c r="C106" s="1" t="s">
        <v>304</v>
      </c>
      <c r="D106" s="1" t="s">
        <v>305</v>
      </c>
      <c r="E106" s="1" t="s">
        <v>306</v>
      </c>
      <c r="F106" t="s">
        <v>298</v>
      </c>
      <c r="G106" t="s">
        <v>272</v>
      </c>
      <c r="H106" t="str">
        <f t="shared" si="7"/>
        <v>400m@個人メドレー@17～18歳</v>
      </c>
      <c r="I106" s="3" t="str">
        <f t="shared" si="8"/>
        <v>4:18.98</v>
      </c>
      <c r="J106" s="3" t="str">
        <f t="shared" si="8"/>
        <v>4:27.68</v>
      </c>
      <c r="K106" s="3" t="str">
        <f t="shared" si="8"/>
        <v>4:47.63</v>
      </c>
      <c r="L106" s="3" t="str">
        <f t="shared" si="8"/>
        <v>4:52.00</v>
      </c>
    </row>
    <row r="107" spans="1:12" x14ac:dyDescent="0.15">
      <c r="A107" s="1" t="s">
        <v>307</v>
      </c>
      <c r="B107" s="1"/>
      <c r="F107" s="1"/>
      <c r="H107" t="str">
        <f t="shared" si="7"/>
        <v>@@FR・4 X50m</v>
      </c>
      <c r="I107" s="3" t="str">
        <f t="shared" ref="I107:L118" si="9">IF(B107="","",B107)</f>
        <v/>
      </c>
      <c r="J107" s="3" t="str">
        <f t="shared" si="9"/>
        <v/>
      </c>
      <c r="K107" s="3" t="str">
        <f t="shared" si="9"/>
        <v/>
      </c>
      <c r="L107" s="3" t="str">
        <f t="shared" si="9"/>
        <v/>
      </c>
    </row>
    <row r="108" spans="1:12" x14ac:dyDescent="0.15">
      <c r="A108" s="1" t="s">
        <v>308</v>
      </c>
      <c r="B108" s="1" t="s">
        <v>309</v>
      </c>
      <c r="C108" s="1" t="s">
        <v>310</v>
      </c>
      <c r="D108" s="1" t="s">
        <v>311</v>
      </c>
      <c r="E108" s="1" t="s">
        <v>312</v>
      </c>
      <c r="F108" s="1" t="s">
        <v>64</v>
      </c>
      <c r="G108" t="s">
        <v>313</v>
      </c>
      <c r="H108" t="str">
        <f t="shared" si="7"/>
        <v>200m@フリーリレー@10歳以下リレー</v>
      </c>
      <c r="I108" s="3" t="str">
        <f t="shared" si="9"/>
        <v>2:03.69</v>
      </c>
      <c r="J108" s="3" t="str">
        <f t="shared" si="9"/>
        <v>2:06.55</v>
      </c>
      <c r="K108" s="3" t="str">
        <f t="shared" si="9"/>
        <v>2:04.40</v>
      </c>
      <c r="L108" s="3" t="str">
        <f t="shared" si="9"/>
        <v>2:07.18</v>
      </c>
    </row>
    <row r="109" spans="1:12" x14ac:dyDescent="0.15">
      <c r="A109" s="1" t="s">
        <v>314</v>
      </c>
      <c r="B109" s="1" t="s">
        <v>315</v>
      </c>
      <c r="C109" s="1" t="s">
        <v>316</v>
      </c>
      <c r="D109" s="1" t="s">
        <v>317</v>
      </c>
      <c r="E109" s="1" t="s">
        <v>318</v>
      </c>
      <c r="F109" s="1" t="s">
        <v>64</v>
      </c>
      <c r="G109" t="s">
        <v>313</v>
      </c>
      <c r="H109" t="str">
        <f t="shared" si="7"/>
        <v>200m@フリーリレー@11･12歳リレー</v>
      </c>
      <c r="I109" s="3" t="str">
        <f t="shared" si="9"/>
        <v>1:49.71</v>
      </c>
      <c r="J109" s="3" t="str">
        <f t="shared" si="9"/>
        <v>1:52.49</v>
      </c>
      <c r="K109" s="3" t="str">
        <f t="shared" si="9"/>
        <v>1:53.25</v>
      </c>
      <c r="L109" s="3" t="str">
        <f t="shared" si="9"/>
        <v>1:55.75</v>
      </c>
    </row>
    <row r="110" spans="1:12" x14ac:dyDescent="0.15">
      <c r="A110" s="1" t="s">
        <v>319</v>
      </c>
      <c r="B110" s="1"/>
      <c r="C110" s="1"/>
      <c r="D110" s="1"/>
      <c r="E110" s="1"/>
      <c r="F110" s="1"/>
      <c r="H110" t="str">
        <f t="shared" si="7"/>
        <v>@@FR・4 X100m</v>
      </c>
      <c r="I110" s="3" t="str">
        <f t="shared" si="9"/>
        <v/>
      </c>
      <c r="J110" s="3" t="str">
        <f t="shared" si="9"/>
        <v/>
      </c>
      <c r="K110" s="3" t="str">
        <f t="shared" si="9"/>
        <v/>
      </c>
      <c r="L110" s="3" t="str">
        <f t="shared" si="9"/>
        <v/>
      </c>
    </row>
    <row r="111" spans="1:12" x14ac:dyDescent="0.15">
      <c r="A111" s="1" t="s">
        <v>320</v>
      </c>
      <c r="B111" s="1" t="s">
        <v>321</v>
      </c>
      <c r="C111" s="1" t="s">
        <v>322</v>
      </c>
      <c r="D111" s="1" t="s">
        <v>323</v>
      </c>
      <c r="E111" s="1" t="s">
        <v>324</v>
      </c>
      <c r="F111" t="s">
        <v>298</v>
      </c>
      <c r="G111" t="s">
        <v>313</v>
      </c>
      <c r="H111" t="str">
        <f t="shared" si="7"/>
        <v>400m@フリーリレー@13･14歳リレー</v>
      </c>
      <c r="I111" s="3" t="str">
        <f t="shared" si="9"/>
        <v>3:40.85</v>
      </c>
      <c r="J111" s="3" t="str">
        <f t="shared" si="9"/>
        <v>3:47.94</v>
      </c>
      <c r="K111" s="3" t="str">
        <f t="shared" si="9"/>
        <v>3:59.34</v>
      </c>
      <c r="L111" s="3" t="str">
        <f t="shared" si="9"/>
        <v>4:05.79</v>
      </c>
    </row>
    <row r="112" spans="1:12" x14ac:dyDescent="0.15">
      <c r="A112" s="1" t="s">
        <v>325</v>
      </c>
      <c r="B112" s="1" t="s">
        <v>326</v>
      </c>
      <c r="C112" t="s">
        <v>327</v>
      </c>
      <c r="D112" t="s">
        <v>328</v>
      </c>
      <c r="E112" t="s">
        <v>329</v>
      </c>
      <c r="F112" t="s">
        <v>298</v>
      </c>
      <c r="G112" t="s">
        <v>313</v>
      </c>
      <c r="H112" t="str">
        <f t="shared" si="7"/>
        <v>400m@フリーリレー@ＣＳリレー</v>
      </c>
      <c r="I112" s="3" t="str">
        <f t="shared" si="9"/>
        <v>3:25.70</v>
      </c>
      <c r="J112" s="3" t="str">
        <f t="shared" si="9"/>
        <v>3:32.77</v>
      </c>
      <c r="K112" s="3" t="str">
        <f t="shared" si="9"/>
        <v>3:51.79</v>
      </c>
      <c r="L112" s="3" t="str">
        <f t="shared" si="9"/>
        <v>3:57.38</v>
      </c>
    </row>
    <row r="113" spans="1:12" x14ac:dyDescent="0.15">
      <c r="A113" s="1" t="s">
        <v>330</v>
      </c>
      <c r="B113" s="1"/>
      <c r="C113" s="1"/>
      <c r="D113" s="1"/>
      <c r="E113" s="1"/>
      <c r="H113" t="str">
        <f t="shared" si="7"/>
        <v>@@MR・4 X50m</v>
      </c>
      <c r="I113" s="3" t="str">
        <f t="shared" si="9"/>
        <v/>
      </c>
      <c r="J113" s="3" t="str">
        <f t="shared" si="9"/>
        <v/>
      </c>
      <c r="K113" s="3" t="str">
        <f t="shared" si="9"/>
        <v/>
      </c>
      <c r="L113" s="3" t="str">
        <f t="shared" si="9"/>
        <v/>
      </c>
    </row>
    <row r="114" spans="1:12" x14ac:dyDescent="0.15">
      <c r="A114" s="1" t="s">
        <v>308</v>
      </c>
      <c r="B114" s="1" t="s">
        <v>331</v>
      </c>
      <c r="C114" s="1" t="s">
        <v>332</v>
      </c>
      <c r="D114" s="1" t="s">
        <v>333</v>
      </c>
      <c r="E114" s="1" t="s">
        <v>334</v>
      </c>
      <c r="F114" s="1" t="s">
        <v>64</v>
      </c>
      <c r="G114" t="s">
        <v>335</v>
      </c>
      <c r="H114" t="str">
        <f t="shared" si="7"/>
        <v>200m@メドレーリレー@10歳以下リレー</v>
      </c>
      <c r="I114" s="3" t="str">
        <f t="shared" si="9"/>
        <v>2:18.24</v>
      </c>
      <c r="J114" s="3" t="str">
        <f t="shared" si="9"/>
        <v>2:21.54</v>
      </c>
      <c r="K114" s="3" t="str">
        <f t="shared" si="9"/>
        <v>2:17.59</v>
      </c>
      <c r="L114" s="3" t="str">
        <f t="shared" si="9"/>
        <v>2:20.47</v>
      </c>
    </row>
    <row r="115" spans="1:12" x14ac:dyDescent="0.15">
      <c r="A115" s="1" t="s">
        <v>314</v>
      </c>
      <c r="B115" s="1" t="s">
        <v>336</v>
      </c>
      <c r="C115" t="s">
        <v>337</v>
      </c>
      <c r="D115" t="s">
        <v>338</v>
      </c>
      <c r="E115" t="s">
        <v>339</v>
      </c>
      <c r="F115" s="1" t="s">
        <v>64</v>
      </c>
      <c r="G115" t="s">
        <v>335</v>
      </c>
      <c r="H115" t="str">
        <f t="shared" si="7"/>
        <v>200m@メドレーリレー@11･12歳リレー</v>
      </c>
      <c r="I115" s="3" t="str">
        <f t="shared" si="9"/>
        <v>2:01.24</v>
      </c>
      <c r="J115" s="3" t="str">
        <f t="shared" si="9"/>
        <v>2:04.51</v>
      </c>
      <c r="K115" s="3" t="str">
        <f t="shared" si="9"/>
        <v>2:05.25</v>
      </c>
      <c r="L115" s="3" t="str">
        <f t="shared" si="9"/>
        <v>2:07.84</v>
      </c>
    </row>
    <row r="116" spans="1:12" x14ac:dyDescent="0.15">
      <c r="A116" s="1" t="s">
        <v>340</v>
      </c>
      <c r="B116" s="1"/>
      <c r="C116" s="1"/>
      <c r="D116" s="1"/>
      <c r="E116" s="1"/>
      <c r="H116" t="str">
        <f t="shared" si="7"/>
        <v>@@MR・4 X100m</v>
      </c>
      <c r="I116" s="3" t="str">
        <f t="shared" si="9"/>
        <v/>
      </c>
      <c r="J116" s="3" t="str">
        <f t="shared" si="9"/>
        <v/>
      </c>
      <c r="K116" s="3" t="str">
        <f t="shared" si="9"/>
        <v/>
      </c>
      <c r="L116" s="3" t="str">
        <f t="shared" si="9"/>
        <v/>
      </c>
    </row>
    <row r="117" spans="1:12" x14ac:dyDescent="0.15">
      <c r="A117" s="1" t="s">
        <v>320</v>
      </c>
      <c r="B117" s="1" t="s">
        <v>341</v>
      </c>
      <c r="C117" s="1" t="s">
        <v>342</v>
      </c>
      <c r="D117" s="1" t="s">
        <v>343</v>
      </c>
      <c r="E117" s="1" t="s">
        <v>344</v>
      </c>
      <c r="F117" t="s">
        <v>298</v>
      </c>
      <c r="G117" t="s">
        <v>335</v>
      </c>
      <c r="H117" t="str">
        <f t="shared" si="7"/>
        <v>400m@メドレーリレー@13･14歳リレー</v>
      </c>
      <c r="I117" s="3" t="str">
        <f t="shared" si="9"/>
        <v>4:01.40</v>
      </c>
      <c r="J117" s="3" t="str">
        <f t="shared" si="9"/>
        <v>4:09.94</v>
      </c>
      <c r="K117" s="3" t="str">
        <f t="shared" si="9"/>
        <v>4:21.88</v>
      </c>
      <c r="L117" s="3" t="str">
        <f t="shared" si="9"/>
        <v>4:30.78</v>
      </c>
    </row>
    <row r="118" spans="1:12" x14ac:dyDescent="0.15">
      <c r="A118" s="1" t="s">
        <v>325</v>
      </c>
      <c r="B118" s="2" t="s">
        <v>345</v>
      </c>
      <c r="C118" t="s">
        <v>346</v>
      </c>
      <c r="D118" t="s">
        <v>347</v>
      </c>
      <c r="E118" t="s">
        <v>348</v>
      </c>
      <c r="F118" t="s">
        <v>298</v>
      </c>
      <c r="G118" t="s">
        <v>335</v>
      </c>
      <c r="H118" t="str">
        <f t="shared" si="7"/>
        <v>400m@メドレーリレー@ＣＳリレー</v>
      </c>
      <c r="I118" s="3" t="str">
        <f t="shared" si="9"/>
        <v>3:43.39</v>
      </c>
      <c r="J118" s="3" t="str">
        <f t="shared" si="9"/>
        <v>3:53.35</v>
      </c>
      <c r="K118" s="3" t="str">
        <f t="shared" si="9"/>
        <v>4:11.70</v>
      </c>
      <c r="L118" s="3" t="str">
        <f t="shared" si="9"/>
        <v>4:19.81</v>
      </c>
    </row>
    <row r="123" spans="1:12" x14ac:dyDescent="0.15">
      <c r="F123" s="1"/>
    </row>
    <row r="124" spans="1:12" x14ac:dyDescent="0.15">
      <c r="F124" s="1"/>
    </row>
  </sheetData>
  <sheetProtection algorithmName="SHA-512" hashValue="ILJPXIPP5gefOs54EXEtp3Wh/ik0xCgiALgSxPhVLXsD+TrYcDrUg/TRGOgJmgdgzhITmBPA6Of1LxB9QYYZUg==" saltValue="sCAmokUSLrpq5cYPlm/rAg==" spinCount="100000" sheet="1" objects="1" scenarios="1" selectLockedCells="1"/>
  <autoFilter ref="A2:G118" xr:uid="{00000000-0009-0000-0000-000007000000}"/>
  <phoneticPr fontId="2"/>
  <pageMargins left="0.78700000000000003" right="0.78700000000000003" top="0.98399999999999999" bottom="0.98399999999999999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比率入力</vt:lpstr>
      <vt:lpstr>JOC春季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2022-10-26T08:50:53Z</dcterms:created>
  <dcterms:modified xsi:type="dcterms:W3CDTF">2022-10-27T12:48:19Z</dcterms:modified>
</cp:coreProperties>
</file>